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norfolkcounty-my.sharepoint.com/personal/doddh_norfolk_gov_uk/Documents/Desktop/Work at home/Websites/Web work in progress/Norfolk Schools/"/>
    </mc:Choice>
  </mc:AlternateContent>
  <xr:revisionPtr revIDLastSave="504" documentId="8_{2C03FBE3-31A0-4200-B03B-546E717F412E}" xr6:coauthVersionLast="47" xr6:coauthVersionMax="47" xr10:uidLastSave="{150FEFDF-495D-42F7-B0D3-100039858106}"/>
  <workbookProtection lockStructure="1"/>
  <bookViews>
    <workbookView xWindow="28680" yWindow="-120" windowWidth="20730" windowHeight="11160" xr2:uid="{6B074AB5-BDB0-43C0-92D4-9ECB2FC9FDE4}"/>
  </bookViews>
  <sheets>
    <sheet name="Introduction to the Nutshell" sheetId="19" r:id="rId1"/>
    <sheet name="Identification of Need" sheetId="21" r:id="rId2"/>
    <sheet name="Provision (IPSEF)" sheetId="13" r:id="rId3"/>
    <sheet name="Setting Report" sheetId="32" r:id="rId4"/>
    <sheet name="Exclusion, Absence, Outcomes" sheetId="25" r:id="rId5"/>
    <sheet name="Example GPM Provision" sheetId="36" r:id="rId6"/>
    <sheet name="Example GPM Costings" sheetId="37" r:id="rId7"/>
    <sheet name="Blank GPM Provision" sheetId="38" r:id="rId8"/>
    <sheet name="Blank GPM Costings" sheetId="39" r:id="rId9"/>
    <sheet name="Data Sources" sheetId="17" r:id="rId10"/>
  </sheets>
  <definedNames>
    <definedName name="_xlnm.Print_Area" localSheetId="4">'Exclusion, Absence, Outcomes'!$A$1:$M$78</definedName>
    <definedName name="_xlnm.Print_Area" localSheetId="1">'Identification of Need'!$A$1:$S$55</definedName>
    <definedName name="_xlnm.Print_Area" localSheetId="0">'Introduction to the Nutshell'!$A$1:$O$53</definedName>
    <definedName name="_xlnm.Print_Area" localSheetId="2">'Provision (IPSEF)'!$A$1:$L$55</definedName>
    <definedName name="_xlnm.Print_Area" localSheetId="3">'Setting Report'!$A$1:$U$54</definedName>
    <definedName name="RowTitleAcademySchoolDetails1.A3.b6.1">#REF!</definedName>
    <definedName name="TitleProvisionInterventions2.A11.I33.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39" l="1"/>
  <c r="I11" i="39" s="1"/>
  <c r="H11" i="39"/>
  <c r="I346" i="38"/>
  <c r="I306" i="38"/>
  <c r="I237" i="38"/>
  <c r="I168" i="38"/>
  <c r="I99" i="38"/>
  <c r="I40" i="37"/>
  <c r="I11" i="37"/>
  <c r="H11" i="37"/>
  <c r="I345" i="36"/>
  <c r="I305" i="36"/>
  <c r="I236" i="36"/>
  <c r="I167" i="36"/>
  <c r="I98" i="36"/>
  <c r="I10" i="37" l="1"/>
  <c r="I17" i="37" s="1"/>
  <c r="I10" i="39"/>
  <c r="I17" i="39" s="1"/>
  <c r="D16" i="21"/>
  <c r="C16" i="21"/>
  <c r="E16" i="21"/>
  <c r="C20" i="13" l="1"/>
  <c r="C16" i="13"/>
  <c r="E41" i="21"/>
  <c r="E42" i="21"/>
  <c r="E43" i="21"/>
  <c r="E44" i="21"/>
  <c r="E45" i="21"/>
  <c r="E40" i="21"/>
  <c r="D45" i="21"/>
  <c r="D44" i="21"/>
  <c r="D43" i="21"/>
  <c r="D42" i="21"/>
  <c r="D41" i="21"/>
  <c r="D40" i="21"/>
  <c r="A49" i="13" l="1"/>
  <c r="B11" i="25"/>
  <c r="E35" i="25" s="1"/>
  <c r="A51" i="13"/>
  <c r="C19" i="13"/>
  <c r="C18" i="13"/>
  <c r="C15" i="13"/>
  <c r="F39" i="21"/>
  <c r="F20" i="21"/>
  <c r="E21" i="25" l="1"/>
  <c r="E28" i="25"/>
  <c r="E42" i="25"/>
  <c r="E49" i="25"/>
  <c r="E14" i="25"/>
  <c r="F15" i="21" l="1"/>
  <c r="F14" i="21"/>
  <c r="F16" i="21"/>
  <c r="F12" i="21"/>
  <c r="F32" i="21" l="1"/>
  <c r="F28" i="21"/>
  <c r="F44" i="21" s="1"/>
  <c r="F30" i="21"/>
  <c r="F33" i="21"/>
  <c r="F21" i="21"/>
  <c r="F22" i="21"/>
  <c r="F29" i="21"/>
  <c r="F43" i="21" s="1"/>
  <c r="F23" i="21"/>
  <c r="F24" i="21"/>
  <c r="F25" i="21"/>
  <c r="F26" i="21"/>
  <c r="F27" i="21"/>
  <c r="F45" i="21" s="1"/>
  <c r="F31" i="21"/>
  <c r="F41" i="21" l="1"/>
  <c r="F42" i="21"/>
  <c r="F40" i="21"/>
  <c r="I60" i="17"/>
  <c r="G60" i="17"/>
  <c r="F60" i="17"/>
  <c r="E60" i="17"/>
  <c r="I59" i="17"/>
  <c r="G59" i="17"/>
  <c r="F59" i="17"/>
  <c r="E59" i="17"/>
  <c r="I58" i="17"/>
  <c r="G58" i="17"/>
  <c r="F58" i="17"/>
  <c r="E58" i="17"/>
  <c r="I57" i="17"/>
  <c r="G57" i="17"/>
  <c r="F57" i="17"/>
  <c r="E57" i="17"/>
  <c r="I56" i="17"/>
  <c r="G56" i="17"/>
  <c r="F56" i="17"/>
  <c r="E56" i="17"/>
  <c r="I55" i="17"/>
  <c r="G55" i="17"/>
  <c r="F55" i="17"/>
  <c r="E55" i="17"/>
  <c r="I51" i="17"/>
  <c r="G51" i="17"/>
  <c r="F51" i="17"/>
  <c r="E51" i="17"/>
  <c r="I50" i="17"/>
  <c r="G50" i="17"/>
  <c r="F50" i="17"/>
  <c r="E50" i="17"/>
  <c r="I49" i="17"/>
  <c r="G49" i="17"/>
  <c r="F49" i="17"/>
  <c r="E49" i="17"/>
  <c r="I48" i="17"/>
  <c r="G48" i="17"/>
  <c r="F48" i="17"/>
  <c r="E48" i="17"/>
  <c r="I47" i="17"/>
  <c r="G47" i="17"/>
  <c r="F47" i="17"/>
  <c r="E47" i="17"/>
  <c r="I46" i="17"/>
  <c r="G46" i="17"/>
  <c r="F46" i="17"/>
  <c r="E46" i="17"/>
  <c r="I45" i="17"/>
  <c r="G45" i="17"/>
  <c r="F45" i="17"/>
  <c r="E45" i="17"/>
  <c r="I44" i="17"/>
  <c r="G44" i="17"/>
  <c r="F44" i="17"/>
  <c r="E44" i="17"/>
  <c r="K40" i="17"/>
  <c r="J40" i="17"/>
  <c r="J51" i="17" s="1"/>
  <c r="K39" i="17"/>
  <c r="J39" i="17"/>
  <c r="K38" i="17"/>
  <c r="J38" i="17"/>
  <c r="K37" i="17"/>
  <c r="J37" i="17"/>
  <c r="K36" i="17"/>
  <c r="K57" i="17" s="1"/>
  <c r="J36" i="17"/>
  <c r="J57" i="17" s="1"/>
  <c r="K35" i="17"/>
  <c r="K60" i="17" s="1"/>
  <c r="J35" i="17"/>
  <c r="J60" i="17" s="1"/>
  <c r="K34" i="17"/>
  <c r="K59" i="17" s="1"/>
  <c r="J34" i="17"/>
  <c r="J59" i="17" s="1"/>
  <c r="K33" i="17"/>
  <c r="J33" i="17"/>
  <c r="J46" i="17" s="1"/>
  <c r="K32" i="17"/>
  <c r="J32" i="17"/>
  <c r="J45" i="17" s="1"/>
  <c r="K31" i="17"/>
  <c r="J31" i="17"/>
  <c r="K30" i="17"/>
  <c r="J30" i="17"/>
  <c r="K29" i="17"/>
  <c r="J29" i="17"/>
  <c r="K28" i="17"/>
  <c r="J28" i="17"/>
  <c r="K58" i="17" l="1"/>
  <c r="J50" i="17"/>
  <c r="K56" i="17"/>
  <c r="J44" i="17"/>
  <c r="K55" i="17"/>
  <c r="J56" i="17"/>
  <c r="J58" i="17"/>
  <c r="J49" i="17"/>
  <c r="K44" i="17" a="1"/>
  <c r="K44" i="17" s="1"/>
  <c r="J47" i="17"/>
  <c r="J55" i="17"/>
  <c r="J48" i="1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<sst xmlns="http://schemas.openxmlformats.org/spreadsheetml/2006/main" count="1290" uniqueCount="617">
  <si>
    <t>Inclusion in a Nutshell: Primary</t>
  </si>
  <si>
    <t>Introduction to the Nutshell</t>
  </si>
  <si>
    <t xml:space="preserve">This editable "Inclusion in a Nutshell" tool has been produced for settings to capture key data and priorities relating to SEND.  </t>
  </si>
  <si>
    <t>It serves as a dashboard for the INDES and IPSEF, as well as capturing wider SEND specific data eg attendance, exlusions and outcomes.</t>
  </si>
  <si>
    <t>It can be shared with governors to provide an overview of SEND data, and can be used to inform a setting's SEN Information Report.</t>
  </si>
  <si>
    <t xml:space="preserve">It is recommended that settings update the Nutshell on at least an annual basis.  </t>
  </si>
  <si>
    <r>
      <rPr>
        <b/>
        <sz val="13"/>
        <color rgb="FF002060"/>
        <rFont val="Arial"/>
        <family val="2"/>
      </rPr>
      <t>Please note:</t>
    </r>
    <r>
      <rPr>
        <sz val="13"/>
        <color rgb="FF002060"/>
        <rFont val="Arial"/>
        <family val="2"/>
      </rPr>
      <t xml:space="preserve"> Sheets have been protected to prevent accidental deletion of data.  If you would like to edit locked cells, click the "review" menu and "unprotect sheet".</t>
    </r>
  </si>
  <si>
    <t>Guide to the tool:</t>
  </si>
  <si>
    <t>Identification of need tab:</t>
  </si>
  <si>
    <r>
      <t xml:space="preserve">Record the name of your setting (B5) and the date </t>
    </r>
    <r>
      <rPr>
        <b/>
        <sz val="12"/>
        <color rgb="FF002060"/>
        <rFont val="Arial"/>
        <family val="2"/>
      </rPr>
      <t>on this tab only.</t>
    </r>
    <r>
      <rPr>
        <sz val="12"/>
        <color rgb="FF002060"/>
        <rFont val="Arial"/>
        <family val="2"/>
      </rPr>
      <t xml:space="preserve">  The tool will populate setting and date on the other pages and tabs.</t>
    </r>
  </si>
  <si>
    <t>This tab captures data on the four broad areas of need and the October &amp; January census data.</t>
  </si>
  <si>
    <t xml:space="preserve">Provision (IPSEF)Tab: </t>
  </si>
  <si>
    <t xml:space="preserve">Input IPSEF scores for each section and average INDES score for each area (included in setting summary report available from Inclusion and SEND.)  </t>
  </si>
  <si>
    <t>Compare need (INDES) score with provision (IPSEF) score.  Are there sections where need is greater than provision?</t>
  </si>
  <si>
    <t>Record key strengths and areas for development for culture and ethos section, and provision and independence sections.</t>
  </si>
  <si>
    <t>Record key interventions for each area of need.</t>
  </si>
  <si>
    <t>Exclusions, Absences and Outcomes Tab</t>
  </si>
  <si>
    <t>National data is pre-populated and has been updated with the latest available Local/National data.</t>
  </si>
  <si>
    <t>This tab can be used to compare your setting's exclusions, absences and outcomes to local and national averages.</t>
  </si>
  <si>
    <t xml:space="preserve">Setting Report </t>
  </si>
  <si>
    <t xml:space="preserve">Once you have completed your IPSEF and your INDES for CYP with send, you can request a "setting report" by emailing INDESIPSEFsupport@norfolk.gov.uk </t>
  </si>
  <si>
    <t>The setting report provides an overview of INDES submissions and iLevels, a profile of need and a comparison of IPSEF and average INDES ilevels</t>
  </si>
  <si>
    <t xml:space="preserve"> so that you can compare provision to need.</t>
  </si>
  <si>
    <t xml:space="preserve">Provision Mapping </t>
  </si>
  <si>
    <t>You can choose this page to record the universal, targeted and specialist provision in your setting.  The content/layout can be edited as desired.</t>
  </si>
  <si>
    <t>Data Sources (For reference only)</t>
  </si>
  <si>
    <t>This tab details the data sources for local and National data.</t>
  </si>
  <si>
    <t xml:space="preserve">Please contact the INDES IPSEF mailbox to request a summary report and for further support/advice:  </t>
  </si>
  <si>
    <t xml:space="preserve"> indesipsefsupport@norfolk.gov.uk</t>
  </si>
  <si>
    <t xml:space="preserve">We welcome feedback on this tool so that we can continue to ensure it is effective and useful for settings.  </t>
  </si>
  <si>
    <t>Feedback can be provied using this link:</t>
  </si>
  <si>
    <t>https://forms.office.com/e/uAEDzKHiYi</t>
  </si>
  <si>
    <t>Version:</t>
  </si>
  <si>
    <t>Date Reviewed:</t>
  </si>
  <si>
    <t>Next Review date:</t>
  </si>
  <si>
    <t>Update Details:</t>
  </si>
  <si>
    <t>LA level outcomes and exclusions data</t>
  </si>
  <si>
    <t>Census Data (% and category)</t>
  </si>
  <si>
    <t>Exclusions and Suspensions data</t>
  </si>
  <si>
    <t>Absence Data</t>
  </si>
  <si>
    <t>Replacement of CPM and Graduated map with Graduated Provision Map 06/06/24</t>
  </si>
  <si>
    <t>Updated GPM version 09/01/25</t>
  </si>
  <si>
    <t>Identification of Need Overview</t>
  </si>
  <si>
    <t>Guidance for use:</t>
  </si>
  <si>
    <r>
      <t xml:space="preserve">This tab captures data on the four broad areas of need and the October &amp; January census data.  NB All data relates to </t>
    </r>
    <r>
      <rPr>
        <b/>
        <sz val="12"/>
        <color rgb="FF002060"/>
        <rFont val="Arial"/>
        <family val="2"/>
      </rPr>
      <t>Primary settings.</t>
    </r>
  </si>
  <si>
    <r>
      <t xml:space="preserve">Record the name of your setting (B10) and the date (D10) </t>
    </r>
    <r>
      <rPr>
        <b/>
        <sz val="12"/>
        <color rgb="FF002060"/>
        <rFont val="Arial"/>
        <family val="2"/>
      </rPr>
      <t>on this tab only.</t>
    </r>
    <r>
      <rPr>
        <sz val="12"/>
        <color rgb="FF002060"/>
        <rFont val="Arial"/>
        <family val="2"/>
      </rPr>
      <t xml:space="preserve">  The tool will populate setting and date on the other pages and tabs.</t>
    </r>
  </si>
  <si>
    <t>Input your setting's data into the grey boxes only</t>
  </si>
  <si>
    <t>Setting:</t>
  </si>
  <si>
    <t>Date:</t>
  </si>
  <si>
    <t xml:space="preserve">Test Primary </t>
  </si>
  <si>
    <t>October Census</t>
  </si>
  <si>
    <t>% of CYP with SEND</t>
  </si>
  <si>
    <t>No. of CYP</t>
  </si>
  <si>
    <t>England</t>
  </si>
  <si>
    <t>Norfolk</t>
  </si>
  <si>
    <t>Total CYP on school roll</t>
  </si>
  <si>
    <t>SEN Support (SEN K)</t>
  </si>
  <si>
    <t>EHCP (E)</t>
  </si>
  <si>
    <t>Total SEND</t>
  </si>
  <si>
    <t>Reflections on data</t>
  </si>
  <si>
    <t>January Census</t>
  </si>
  <si>
    <t>Primary Area of Need</t>
  </si>
  <si>
    <t>Moderate Learning Difficulty</t>
  </si>
  <si>
    <t>Profound &amp; Multiple Learning Difficulty</t>
  </si>
  <si>
    <t>Severe Learning Difficulty</t>
  </si>
  <si>
    <t>Specific Learning Difficulty</t>
  </si>
  <si>
    <t>Autistic Spectrum Disorder</t>
  </si>
  <si>
    <t>Speech, Language and Communication needs</t>
  </si>
  <si>
    <t>SEN support but no specialist assessment of type of need</t>
  </si>
  <si>
    <t>Other Difficulty/Disability</t>
  </si>
  <si>
    <t>Social, Emotional and Mental Health</t>
  </si>
  <si>
    <t>Hearing Impairment</t>
  </si>
  <si>
    <t>Multi- Sensory Impairment</t>
  </si>
  <si>
    <t>Physical Disability</t>
  </si>
  <si>
    <t>Visual Impairment</t>
  </si>
  <si>
    <t xml:space="preserve">Broad Area of Need </t>
  </si>
  <si>
    <t xml:space="preserve">Communication and interaction </t>
  </si>
  <si>
    <t>Sensory and physical</t>
  </si>
  <si>
    <t xml:space="preserve">Cognition and learning </t>
  </si>
  <si>
    <t>Social, Emotional &amp; Mental Health</t>
  </si>
  <si>
    <t>Other</t>
  </si>
  <si>
    <t>No Specialist Assessment</t>
  </si>
  <si>
    <t>IPSEF Summary</t>
  </si>
  <si>
    <t xml:space="preserve">Input IPSEF scores for each section (from your IPSEF PDF) </t>
  </si>
  <si>
    <t xml:space="preserve">and average INDES score for each area from your setting summary report available on request from: </t>
  </si>
  <si>
    <t>INDESIPSEFsupport@norfolk.gov.uk</t>
  </si>
  <si>
    <t>For the IPSEF Overview, record key strengths and areas for development for culture and ethos section, and provision and independence sections.</t>
  </si>
  <si>
    <t>Comparing provision to need</t>
  </si>
  <si>
    <t>IPSEF Area</t>
  </si>
  <si>
    <t xml:space="preserve">IPSEF iLevels </t>
  </si>
  <si>
    <t>INDES iLevels</t>
  </si>
  <si>
    <t>INDES Area</t>
  </si>
  <si>
    <t>Average INDES iLevels (from setting report)</t>
  </si>
  <si>
    <t>Culture and Ethos</t>
  </si>
  <si>
    <t>Communication and Interaction</t>
  </si>
  <si>
    <t>Speech and Language and Social Communication and Interaction</t>
  </si>
  <si>
    <t>Learning and Cognition</t>
  </si>
  <si>
    <t>Physical and Sensory</t>
  </si>
  <si>
    <t>Independence Primary</t>
  </si>
  <si>
    <t xml:space="preserve">IPSEF Overview </t>
  </si>
  <si>
    <t>Culture and Ethos (Section 1)</t>
  </si>
  <si>
    <t>Strengths</t>
  </si>
  <si>
    <t>Areas for Development</t>
  </si>
  <si>
    <t>Provision and Independence (Section 2-6)</t>
  </si>
  <si>
    <t xml:space="preserve">INDES and IPSEF Setting Report </t>
  </si>
  <si>
    <t>Once you have completed your IPSEF and your INDES for CYP with SEND, you can request a "setting report" by emailing: INDESIPSEFsupport@norfolk.gov.uk</t>
  </si>
  <si>
    <t>The setting report provides an overview of INDES submissions and iLevels, a profile of need and a comparison of IPSEF and average INDES iLevels</t>
  </si>
  <si>
    <t>This tab is a space for you to snip/copy and paste your setting report.</t>
  </si>
  <si>
    <t>Example Setting Report: (Delete or paste your setting report on top of this)</t>
  </si>
  <si>
    <t>1. An summary of all INDES submissions, and an indication of whether support was requested for the submission</t>
  </si>
  <si>
    <t>2. A pie chart showing the proportions of type of need for all INDES submissions.</t>
  </si>
  <si>
    <t xml:space="preserve">   </t>
  </si>
  <si>
    <t>3. Bar charts showing average INDES and IPSEF ilevels for each area  (Settings can use this to reflect on whether their level of provision addresses their level of need.)</t>
  </si>
  <si>
    <t>4. Overview of number of submissions, number of CYP and percentage of interally/externally moderated submissions.</t>
  </si>
  <si>
    <t xml:space="preserve">5. The date of the setting's latest INDES Moderation by the INDES Moderation Panel (IMP), and the overall outcome score. </t>
  </si>
  <si>
    <t>Exclusion, Absence and Outcomes</t>
  </si>
  <si>
    <t>National data is pre-populated and has been updated with the latest available local/national data.</t>
  </si>
  <si>
    <t>If data is not currently available, the cell will be filled thus:</t>
  </si>
  <si>
    <t xml:space="preserve">Permanent exclusions rate academic year 22/23 </t>
  </si>
  <si>
    <t>No SEN</t>
  </si>
  <si>
    <t>SEN Support (K)</t>
  </si>
  <si>
    <t>Suspensions rate academic year 22/23</t>
  </si>
  <si>
    <t xml:space="preserve"> </t>
  </si>
  <si>
    <t>Test Primary</t>
  </si>
  <si>
    <t>England Reading</t>
  </si>
  <si>
    <t>Norfolk Reading</t>
  </si>
  <si>
    <t>Setting Reading</t>
  </si>
  <si>
    <t>England Writing</t>
  </si>
  <si>
    <t>Norfolk Writing</t>
  </si>
  <si>
    <t>Setting Writing</t>
  </si>
  <si>
    <t>England Maths</t>
  </si>
  <si>
    <t>Norfolk Maths</t>
  </si>
  <si>
    <t>Setting Maths</t>
  </si>
  <si>
    <t>Academy/School Details</t>
  </si>
  <si>
    <t>Name of academy/school</t>
  </si>
  <si>
    <t>Asample setting</t>
  </si>
  <si>
    <t>DfE number/ID of school. 7 digits. Norfolk schools / academies starting with 926/</t>
  </si>
  <si>
    <t>972/1234</t>
  </si>
  <si>
    <t>Name of a MAT, Federation or Partnership if applicable</t>
  </si>
  <si>
    <t>Inclusive Settings Trust (IST)</t>
  </si>
  <si>
    <t>Period to which Graduated provision Map refers</t>
  </si>
  <si>
    <t>Academic Year 2024/25</t>
  </si>
  <si>
    <t xml:space="preserve">Date: </t>
  </si>
  <si>
    <t>SEND Graduated Provision Map - whole setting</t>
  </si>
  <si>
    <t>Stall Costs</t>
  </si>
  <si>
    <t>Add details of all staff directly funded from Element 2/ Notional and Element 3. Please see additional Guidance for more details.</t>
  </si>
  <si>
    <t>Staff Initials</t>
  </si>
  <si>
    <t>Full Time Equivalent</t>
  </si>
  <si>
    <t>Role</t>
  </si>
  <si>
    <t>Notes</t>
  </si>
  <si>
    <t>JE</t>
  </si>
  <si>
    <t>TA</t>
  </si>
  <si>
    <t>SLCN Lead TA (Level 4 course)</t>
  </si>
  <si>
    <t>FS</t>
  </si>
  <si>
    <t>HLTA</t>
  </si>
  <si>
    <t>Medical Needs Lead</t>
  </si>
  <si>
    <t>QT</t>
  </si>
  <si>
    <t>SEMH Lead TA</t>
  </si>
  <si>
    <t>AP</t>
  </si>
  <si>
    <t>Academic Mentor (SEND) English</t>
  </si>
  <si>
    <t>ST</t>
  </si>
  <si>
    <t>TA (apprentice)</t>
  </si>
  <si>
    <t>JK</t>
  </si>
  <si>
    <t>C&amp;L Lead TA</t>
  </si>
  <si>
    <t>BC</t>
  </si>
  <si>
    <t>TA (Nurture)</t>
  </si>
  <si>
    <t>VS</t>
  </si>
  <si>
    <t>Listening service</t>
  </si>
  <si>
    <t>KC</t>
  </si>
  <si>
    <t>Nurture Teacher</t>
  </si>
  <si>
    <t>AH</t>
  </si>
  <si>
    <t>Pupil Specific Maths Tutor</t>
  </si>
  <si>
    <t>Vacant Post</t>
  </si>
  <si>
    <t>Currently being recruited</t>
  </si>
  <si>
    <t>KJW</t>
  </si>
  <si>
    <t>Assistant SENDco (HLTA)</t>
  </si>
  <si>
    <t>JM</t>
  </si>
  <si>
    <t>Remote Learner Lead TA</t>
  </si>
  <si>
    <t>New</t>
  </si>
  <si>
    <t>VI/Deaf CYP Lead</t>
  </si>
  <si>
    <t>Good practice guidance for allocation: Dedicated intensive adult support (intervention that is evidence based including exam access arrangements); Nurture provision; alternative pathways; External SRB, Thrive and ELSA provision, specialist support (EP, S2S etc); specialised counselling; specialist recommended resources; specialist pupil specific training e.g., PECS, ELKLAN, Norfolk Steps</t>
  </si>
  <si>
    <t>Graduated response and iLevels range</t>
  </si>
  <si>
    <t>Provision</t>
  </si>
  <si>
    <t>SLCN</t>
  </si>
  <si>
    <t>Type</t>
  </si>
  <si>
    <t>No CYP</t>
  </si>
  <si>
    <t>CYP Initial</t>
  </si>
  <si>
    <t>Staff Initial</t>
  </si>
  <si>
    <t>Cost</t>
  </si>
  <si>
    <t>Expected Impact</t>
  </si>
  <si>
    <t>Universal iLevels 0 - 4</t>
  </si>
  <si>
    <t>Widget online</t>
  </si>
  <si>
    <t>Online resource subscription</t>
  </si>
  <si>
    <t>all</t>
  </si>
  <si>
    <t>Supporting inclusive HQT</t>
  </si>
  <si>
    <t>BPVS assessment</t>
  </si>
  <si>
    <t>Resource</t>
  </si>
  <si>
    <t>SALT NHS referrals</t>
  </si>
  <si>
    <t>Universal external referral</t>
  </si>
  <si>
    <t>Communication friendly teaching</t>
  </si>
  <si>
    <t>Inclusive provision</t>
  </si>
  <si>
    <t>Widgit Software yearly subscription</t>
  </si>
  <si>
    <t>Visual timetables in all classrooms</t>
  </si>
  <si>
    <t>Widgit visual timetable in all classrooms</t>
  </si>
  <si>
    <t>Clear concise verbal/visual inputs</t>
  </si>
  <si>
    <t>Visuals to support understanding</t>
  </si>
  <si>
    <t xml:space="preserve">Positive, helpful and healthy language </t>
  </si>
  <si>
    <t>Now and Next approach / boards</t>
  </si>
  <si>
    <t xml:space="preserve">Activity or structured movement breaks </t>
  </si>
  <si>
    <t>ASD classroom strategies e.g. structure, routine, clear visuals (SPELL framework).</t>
  </si>
  <si>
    <t>Targeted iLevels 5</t>
  </si>
  <si>
    <t xml:space="preserve">Attention autism resources </t>
  </si>
  <si>
    <t>Lego  Therapy Workshop</t>
  </si>
  <si>
    <t>small group intervention (internal)</t>
  </si>
  <si>
    <t>3 groups per term on rotation</t>
  </si>
  <si>
    <t>Social Communication</t>
  </si>
  <si>
    <t>Wonders with Words Workshop - WellComm / Vocab Teaching</t>
  </si>
  <si>
    <t>Vocabulary development</t>
  </si>
  <si>
    <t>SALT Link Therapist</t>
  </si>
  <si>
    <t>Training</t>
  </si>
  <si>
    <t>training for teachers and TAs</t>
  </si>
  <si>
    <t>Understanding of language development</t>
  </si>
  <si>
    <t>Communication workshop</t>
  </si>
  <si>
    <t>Lunchtime club</t>
  </si>
  <si>
    <t>Social Time Activity/ Club</t>
  </si>
  <si>
    <t>various</t>
  </si>
  <si>
    <t>By invitation</t>
  </si>
  <si>
    <t>Wellcomm intervention</t>
  </si>
  <si>
    <t>2 groups of 4 CYPs</t>
  </si>
  <si>
    <t>EPSS Specialist Autism Outreach Service x3 assessments package</t>
  </si>
  <si>
    <t>Individual assessment (commissioned)</t>
  </si>
  <si>
    <t>Communicate (Speech and Language Therapist) half termly one day assessments / 1:1 interventions</t>
  </si>
  <si>
    <t>Enhanced iLevels 6 - 7</t>
  </si>
  <si>
    <t xml:space="preserve">1:1 TA support </t>
  </si>
  <si>
    <t>1:1 in class support</t>
  </si>
  <si>
    <t>TG, JH</t>
  </si>
  <si>
    <t>JE/JM</t>
  </si>
  <si>
    <t>Linked to EHCP and EP report</t>
  </si>
  <si>
    <t>Social stories</t>
  </si>
  <si>
    <t>1:1 intervention (internal)</t>
  </si>
  <si>
    <t>JH, LM</t>
  </si>
  <si>
    <t>Weekly targeted SaLT interventions</t>
  </si>
  <si>
    <t>from SALT assessment and advice</t>
  </si>
  <si>
    <t>ASD Team (EPSS)</t>
  </si>
  <si>
    <t>1:1 intervention (commissioned)</t>
  </si>
  <si>
    <t>TG, HH,  LM</t>
  </si>
  <si>
    <t>Link to EHCP/ EP reports</t>
  </si>
  <si>
    <t>intervention and updated advice.</t>
  </si>
  <si>
    <t>JH</t>
  </si>
  <si>
    <t>EHCP</t>
  </si>
  <si>
    <t xml:space="preserve">SALT NHS </t>
  </si>
  <si>
    <t>Total SLCN</t>
  </si>
  <si>
    <t xml:space="preserve">Provision </t>
  </si>
  <si>
    <t>Cognition and Learning</t>
  </si>
  <si>
    <t>Multisensory / concrete apparatus e.g. place value counters, beads, numicon.</t>
  </si>
  <si>
    <t>Labelled resources</t>
  </si>
  <si>
    <t>Little Wandle phonics mats</t>
  </si>
  <si>
    <t>Small step instructions and success criteria</t>
  </si>
  <si>
    <t>Peer buddy / reading buddies</t>
  </si>
  <si>
    <t>Dual coding vocabulary - copies in books and displayed in classroom.</t>
  </si>
  <si>
    <t>Dyslexia friendly classrooms</t>
  </si>
  <si>
    <t>Dyslexia Friendly teaching strategies</t>
  </si>
  <si>
    <t>Dyslexia Outreach Subscription</t>
  </si>
  <si>
    <t>Subscription- Online</t>
  </si>
  <si>
    <t>Reading Challenge lead</t>
  </si>
  <si>
    <t>Dyslexia Friendly teaching strategy</t>
  </si>
  <si>
    <t xml:space="preserve">Adaptive Teaching Staff CPD </t>
  </si>
  <si>
    <t>Training- Whole staff</t>
  </si>
  <si>
    <t>Delivered by EP Service- commissioned</t>
  </si>
  <si>
    <t>Key vocab lists</t>
  </si>
  <si>
    <t xml:space="preserve">Accessible books </t>
  </si>
  <si>
    <t>Resources- General</t>
  </si>
  <si>
    <t>SEND strategies (teacher crib sheet)</t>
  </si>
  <si>
    <t xml:space="preserve">Seating plans to ensure access to support </t>
  </si>
  <si>
    <t xml:space="preserve">Whole staff training on SEN strategies </t>
  </si>
  <si>
    <t>Delivered internally</t>
  </si>
  <si>
    <t>Reading journals at KS3</t>
  </si>
  <si>
    <t>Knowledge organisers</t>
  </si>
  <si>
    <t>In Class groupings</t>
  </si>
  <si>
    <t xml:space="preserve">Touch typing course </t>
  </si>
  <si>
    <t>Increase typing speed in preparation for adult life</t>
  </si>
  <si>
    <t>Laptops - SEND teaching in A7 (x4)</t>
  </si>
  <si>
    <t>JV, GH, WY, LK</t>
  </si>
  <si>
    <t>Purchased last year</t>
  </si>
  <si>
    <t>Develop Normal way of working 4 identified CYPs</t>
  </si>
  <si>
    <t>GL Dyscalculia Screener</t>
  </si>
  <si>
    <t>Online intervention subscription</t>
  </si>
  <si>
    <t>As needed</t>
  </si>
  <si>
    <t>Early identification of need</t>
  </si>
  <si>
    <t>SEND  IT (Dictaphones, headphones)</t>
  </si>
  <si>
    <t>For in class use (named CYPs)</t>
  </si>
  <si>
    <t xml:space="preserve">Catch up literacy </t>
  </si>
  <si>
    <t>15 mins 3 times per week per CYP</t>
  </si>
  <si>
    <t>Increased reading score</t>
  </si>
  <si>
    <t xml:space="preserve">Communicat-ED AA staff training x2 </t>
  </si>
  <si>
    <t>Funded from school CPD</t>
  </si>
  <si>
    <t>Access Arrangements assessments</t>
  </si>
  <si>
    <t>Access Arrangements</t>
  </si>
  <si>
    <t>JCQ Compliance</t>
  </si>
  <si>
    <t xml:space="preserve">Visual Processing Assessment </t>
  </si>
  <si>
    <t>HG</t>
  </si>
  <si>
    <t>CYP Specific</t>
  </si>
  <si>
    <t>Identification of need and strategies for teachers</t>
  </si>
  <si>
    <t xml:space="preserve">Study support group </t>
  </si>
  <si>
    <t>Small group curriculum delivery</t>
  </si>
  <si>
    <t xml:space="preserve">Catch up numeracy training </t>
  </si>
  <si>
    <t>Training- Intervention delivery</t>
  </si>
  <si>
    <t>SEN Specific Intervention training</t>
  </si>
  <si>
    <t>Catch up numeracy resources</t>
  </si>
  <si>
    <t>Catch-Up Numeracy set up</t>
  </si>
  <si>
    <t xml:space="preserve">Read, write, inc literacy support </t>
  </si>
  <si>
    <t>Increased reading fluency</t>
  </si>
  <si>
    <t xml:space="preserve">Spell zone </t>
  </si>
  <si>
    <t>Spelling accuracy</t>
  </si>
  <si>
    <t>Catch Up Numeracy</t>
  </si>
  <si>
    <t>Numeracy gaps</t>
  </si>
  <si>
    <t>Toe by toe</t>
  </si>
  <si>
    <t>Reading fluency</t>
  </si>
  <si>
    <t>St Eds</t>
  </si>
  <si>
    <t>Alternative Provision- with quals</t>
  </si>
  <si>
    <t>JV</t>
  </si>
  <si>
    <t>Alternate Curriculum offer</t>
  </si>
  <si>
    <t>Working  towards City &amp; Guilds</t>
  </si>
  <si>
    <t>English bespoke AQA unit award scheme subscriptions</t>
  </si>
  <si>
    <t>Cost is for resource</t>
  </si>
  <si>
    <t>Alternate qualification</t>
  </si>
  <si>
    <t>1:1 LSA</t>
  </si>
  <si>
    <t>3 days per week</t>
  </si>
  <si>
    <t>Access to Core and foundation Subjects- linked to EHCP</t>
  </si>
  <si>
    <t>10 hours per week</t>
  </si>
  <si>
    <t>Access to Core Subject support- linked to EHCP</t>
  </si>
  <si>
    <t>LK</t>
  </si>
  <si>
    <t>Access to Core Subject support- linked to EP recommendations</t>
  </si>
  <si>
    <t>GH, WY</t>
  </si>
  <si>
    <t>5 hours per week</t>
  </si>
  <si>
    <t>Maths and English only</t>
  </si>
  <si>
    <t>PT</t>
  </si>
  <si>
    <t>all lessons</t>
  </si>
  <si>
    <t>Section F EHCP- Access to curriculum</t>
  </si>
  <si>
    <t>Alternate Maths Curriculum</t>
  </si>
  <si>
    <t xml:space="preserve">1:1 Curriculum delivery </t>
  </si>
  <si>
    <t>Total Cognition and Learning</t>
  </si>
  <si>
    <t>SEMH</t>
  </si>
  <si>
    <t>External referrals - Pandora, Nelson's Journey</t>
  </si>
  <si>
    <t>Referral- No cost</t>
  </si>
  <si>
    <t>as required</t>
  </si>
  <si>
    <t>As required for any CYP</t>
  </si>
  <si>
    <t xml:space="preserve">External referrals - EHAP, Families team </t>
  </si>
  <si>
    <t>Whole staff STEPS</t>
  </si>
  <si>
    <t xml:space="preserve">Whole staff safeguarding training </t>
  </si>
  <si>
    <t>SENDCo updated on SEN vulnerability</t>
  </si>
  <si>
    <t>Whole staff CPD - Dysregulation and scripts</t>
  </si>
  <si>
    <t xml:space="preserve">PASS GL assessment </t>
  </si>
  <si>
    <t>Online  subscription</t>
  </si>
  <si>
    <t>early identification of need</t>
  </si>
  <si>
    <t xml:space="preserve">Pupil Safeguarding ambassadors </t>
  </si>
  <si>
    <t xml:space="preserve">SMHL - Senior Mental Health Lead </t>
  </si>
  <si>
    <t xml:space="preserve">Well being Officer </t>
  </si>
  <si>
    <t>PHSE programme - Mental health</t>
  </si>
  <si>
    <t>PP Funded member of staff (KS)</t>
  </si>
  <si>
    <t>SEND Base access</t>
  </si>
  <si>
    <t>PAT dog access 4 days per week</t>
  </si>
  <si>
    <t>Tutor programme</t>
  </si>
  <si>
    <t xml:space="preserve">Kooth </t>
  </si>
  <si>
    <t>Signposted to all CYPs and families</t>
  </si>
  <si>
    <t xml:space="preserve">Clear routines in classroom </t>
  </si>
  <si>
    <t>Teaching and Learning policy</t>
  </si>
  <si>
    <t xml:space="preserve">Routines and expectations visual and clear </t>
  </si>
  <si>
    <t>as needed</t>
  </si>
  <si>
    <t xml:space="preserve">SEND classroom strategies </t>
  </si>
  <si>
    <t>Strategy information for teachers</t>
  </si>
  <si>
    <t xml:space="preserve">Emotion coaching training </t>
  </si>
  <si>
    <t>Whole school ethos</t>
  </si>
  <si>
    <t xml:space="preserve">Additional Tranistion days for anxiety </t>
  </si>
  <si>
    <t>15 max</t>
  </si>
  <si>
    <t>phase transition offer (SEND and Pastoral)</t>
  </si>
  <si>
    <t>Support transition</t>
  </si>
  <si>
    <t xml:space="preserve">Summer school </t>
  </si>
  <si>
    <t>30max</t>
  </si>
  <si>
    <t>phase transition offer- part funded PP</t>
  </si>
  <si>
    <t xml:space="preserve">Sensory tools </t>
  </si>
  <si>
    <t>ELSA training course</t>
  </si>
  <si>
    <t>Offer early intervention to avoid escalating need</t>
  </si>
  <si>
    <t xml:space="preserve">ELSA resources </t>
  </si>
  <si>
    <t xml:space="preserve">Hot chocolates and biscuits </t>
  </si>
  <si>
    <t>5 point Scale</t>
  </si>
  <si>
    <t xml:space="preserve">ELSA/Boxall profile </t>
  </si>
  <si>
    <t>Bereavement Box</t>
  </si>
  <si>
    <t>GG</t>
  </si>
  <si>
    <t>Delivered by pastoral lead</t>
  </si>
  <si>
    <t xml:space="preserve">Dealing with Feeling </t>
  </si>
  <si>
    <t>Provide CYPs with tools and teachers with strategies</t>
  </si>
  <si>
    <t xml:space="preserve">Zones of regulation resources </t>
  </si>
  <si>
    <t xml:space="preserve">Consultation with Bal OAT lead </t>
  </si>
  <si>
    <t>Zones of regulation intervention groups</t>
  </si>
  <si>
    <t>One group of 6 per term</t>
  </si>
  <si>
    <t xml:space="preserve">Talk about </t>
  </si>
  <si>
    <t>LK, JV, CS, PL</t>
  </si>
  <si>
    <t>New programme- in trial phase</t>
  </si>
  <si>
    <t>Linked to EHCP</t>
  </si>
  <si>
    <t xml:space="preserve">Talk about resources </t>
  </si>
  <si>
    <t>Nurture group break and lunch club</t>
  </si>
  <si>
    <t>drop in max 20</t>
  </si>
  <si>
    <t>Various</t>
  </si>
  <si>
    <t>Nurture CYPs and friends</t>
  </si>
  <si>
    <t>Promote feeling safe in school.</t>
  </si>
  <si>
    <t xml:space="preserve">SDQ's and NDS referral </t>
  </si>
  <si>
    <t xml:space="preserve">Referral- Universal external </t>
  </si>
  <si>
    <t>SENDCo and pastoral</t>
  </si>
  <si>
    <t xml:space="preserve">Alternative PE changing area </t>
  </si>
  <si>
    <t>HJ, VW, AK</t>
  </si>
  <si>
    <t>Pastoral leading</t>
  </si>
  <si>
    <t>Mind and Mood group</t>
  </si>
  <si>
    <t>MHST</t>
  </si>
  <si>
    <t>termly group with 10 CYPs</t>
  </si>
  <si>
    <t xml:space="preserve">Red Balloon </t>
  </si>
  <si>
    <t>Alternative Provision - no quals</t>
  </si>
  <si>
    <t>LS</t>
  </si>
  <si>
    <t>Therapeutic sessional access</t>
  </si>
  <si>
    <t>Promote re-engagement with school</t>
  </si>
  <si>
    <t xml:space="preserve">Edclass </t>
  </si>
  <si>
    <t>5 Seat Licence</t>
  </si>
  <si>
    <t>Provide Learning for learners at home</t>
  </si>
  <si>
    <t xml:space="preserve">Remote Learning LSA support </t>
  </si>
  <si>
    <t>Home visits and drop in supervision</t>
  </si>
  <si>
    <t>Provide link between home and school for non attendance</t>
  </si>
  <si>
    <t>Medical Needs referral</t>
  </si>
  <si>
    <t>NCC referral</t>
  </si>
  <si>
    <t>Counselling 1:1 sessions</t>
  </si>
  <si>
    <t>Professional MH Counsellor</t>
  </si>
  <si>
    <t>Linked to EHCP provision and outcomes</t>
  </si>
  <si>
    <t xml:space="preserve">Flourish Team </t>
  </si>
  <si>
    <t>Enhanced SEN Provision (ESP)</t>
  </si>
  <si>
    <t>KC, BC</t>
  </si>
  <si>
    <t>Total SEMH</t>
  </si>
  <si>
    <t>Sensory and Physical</t>
  </si>
  <si>
    <t>Sensory items</t>
  </si>
  <si>
    <t>Handwriting support - Wrens</t>
  </si>
  <si>
    <t>Sensory resources for the classrooms</t>
  </si>
  <si>
    <t>Sensory room equipment (sensory tiles, lights, chewable, etc)</t>
  </si>
  <si>
    <t>donated by PTA</t>
  </si>
  <si>
    <t>Ear Defenders x 3</t>
  </si>
  <si>
    <t>Movement breaks</t>
  </si>
  <si>
    <t>Fidget toys</t>
  </si>
  <si>
    <t>Active sitting stools &amp; cushions</t>
  </si>
  <si>
    <t>Chunky pencils (fine motor control)</t>
  </si>
  <si>
    <t>Sensory regulation resources</t>
  </si>
  <si>
    <t>Daily fine motor skills</t>
  </si>
  <si>
    <t>Sensory circuit training</t>
  </si>
  <si>
    <t>delivered by S&amp;C Team</t>
  </si>
  <si>
    <t>Awareness of cognitive overload</t>
  </si>
  <si>
    <t xml:space="preserve">Environmental sensory audit </t>
  </si>
  <si>
    <t>Seating plans</t>
  </si>
  <si>
    <t>Whole staff - ASC sensory - CPD</t>
  </si>
  <si>
    <t>delivered by trust lead</t>
  </si>
  <si>
    <t>Whole training - Teacher for the deaf</t>
  </si>
  <si>
    <t>VS Sensory support</t>
  </si>
  <si>
    <t xml:space="preserve">Site access for pupils with disabilities </t>
  </si>
  <si>
    <t>Adaptation from capital budget</t>
  </si>
  <si>
    <t xml:space="preserve">Writing slopes </t>
  </si>
  <si>
    <t xml:space="preserve">Handwriting intervention </t>
  </si>
  <si>
    <t>3x groups of 5</t>
  </si>
  <si>
    <t>Distal Muscle development activities to support handwriting</t>
  </si>
  <si>
    <t xml:space="preserve">Overlays </t>
  </si>
  <si>
    <t>Family contact to recommend optician test</t>
  </si>
  <si>
    <t>Diabetic checks</t>
  </si>
  <si>
    <t>Librarian</t>
  </si>
  <si>
    <t>Med needs- librarian trained. Diabetes champion</t>
  </si>
  <si>
    <t>Diabetic training - NHS</t>
  </si>
  <si>
    <t xml:space="preserve">Fiddle toys </t>
  </si>
  <si>
    <t>Pastoral and SEND decision</t>
  </si>
  <si>
    <t xml:space="preserve">Sensory Circuits </t>
  </si>
  <si>
    <t>FS, ST, JK</t>
  </si>
  <si>
    <t>3x groups of 5 at start of day</t>
  </si>
  <si>
    <t xml:space="preserve">Medical cards </t>
  </si>
  <si>
    <t>No question access to toilets</t>
  </si>
  <si>
    <t xml:space="preserve">Differentiated uniform </t>
  </si>
  <si>
    <t>SEND and Pastoral Lead</t>
  </si>
  <si>
    <t>In agreement with family and CYPs (Part funded by PP if needed)</t>
  </si>
  <si>
    <t>RNIB</t>
  </si>
  <si>
    <t>Benefits dyslexic learners as well as VI</t>
  </si>
  <si>
    <t>Provide VI CYPs with accessible books/ texts</t>
  </si>
  <si>
    <t>IHCP</t>
  </si>
  <si>
    <t>Drawn up with family and school</t>
  </si>
  <si>
    <t>Support to access sensory room</t>
  </si>
  <si>
    <t>KS, TS, JH, BC</t>
  </si>
  <si>
    <t>Self regulation and calming activities</t>
  </si>
  <si>
    <t>Support to develop self care and independence with toileting</t>
  </si>
  <si>
    <t>TS</t>
  </si>
  <si>
    <t>FS, ST</t>
  </si>
  <si>
    <t>Dignity and personal care development</t>
  </si>
  <si>
    <t>2:1 Support for movement/self care</t>
  </si>
  <si>
    <t>CYP specific resource</t>
  </si>
  <si>
    <t>KS</t>
  </si>
  <si>
    <t>Section F provision- reviewed annually</t>
  </si>
  <si>
    <t>Self care at Social times</t>
  </si>
  <si>
    <t>1:1 Social time support</t>
  </si>
  <si>
    <t>Linked to Med Needs</t>
  </si>
  <si>
    <t>VSSS Visits and Support</t>
  </si>
  <si>
    <t>NCC</t>
  </si>
  <si>
    <t>Support to access school and learning</t>
  </si>
  <si>
    <t>Occupational Therapist Visits and support</t>
  </si>
  <si>
    <t>NHS</t>
  </si>
  <si>
    <t>Customised chairs in 2 rooms</t>
  </si>
  <si>
    <t>Resource- CYP specific</t>
  </si>
  <si>
    <t>Recommended by OT</t>
  </si>
  <si>
    <t xml:space="preserve">Nurture Group- Flourish </t>
  </si>
  <si>
    <t>12 CYPs, 70% of lesson times</t>
  </si>
  <si>
    <t>Support self regulation and deficit in EYFS Milestones</t>
  </si>
  <si>
    <t>Total Sensory and Physical</t>
  </si>
  <si>
    <t>All SEND Needs/ Miscellaneous</t>
  </si>
  <si>
    <t xml:space="preserve">Yoga Club </t>
  </si>
  <si>
    <t>SEND CYP invitation, open to all</t>
  </si>
  <si>
    <t>Lunch Time Cluv=b in SEND Base</t>
  </si>
  <si>
    <t>QT, JE</t>
  </si>
  <si>
    <t>SEND CYP and Friends</t>
  </si>
  <si>
    <t>Promote social communication</t>
  </si>
  <si>
    <t xml:space="preserve"> EP x15 days SLA</t>
  </si>
  <si>
    <t>10 days EP and 10 Days SLST</t>
  </si>
  <si>
    <t>Identification of need and recommendations</t>
  </si>
  <si>
    <t>General SEND resources</t>
  </si>
  <si>
    <t>General SEND consumables, photocopies etc</t>
  </si>
  <si>
    <t>SEND and Inclusion Team referral via phone line</t>
  </si>
  <si>
    <t>Support and advice</t>
  </si>
  <si>
    <t>S2S referral</t>
  </si>
  <si>
    <t>JH, FR</t>
  </si>
  <si>
    <t>Additional Support and recommendations</t>
  </si>
  <si>
    <t>Total all SEND/ Misc</t>
  </si>
  <si>
    <t>Allocation of SEN Notional financial year  SEE BUDGET SHARE    
https://csapps.norfolk.gov.uk/BudgetShare/default.aspx</t>
  </si>
  <si>
    <t>Element 2/ Notional</t>
  </si>
  <si>
    <t>Total Provision cost</t>
  </si>
  <si>
    <t>Element 3</t>
  </si>
  <si>
    <t>Total SLNC</t>
  </si>
  <si>
    <t>Total All SEND/ Misc</t>
  </si>
  <si>
    <t>Balance</t>
  </si>
  <si>
    <t>Add details of all staff directly funded from Element 2/ Notional and Element 3. Please add any current vacancies. Please note you should not include SENDCo, Admin or salaries of posts which support all CYP in the setting.</t>
  </si>
  <si>
    <t>Full Time Equivilent</t>
  </si>
  <si>
    <t>Cost (Inc. On costs)</t>
  </si>
  <si>
    <t>Total Staff Cost</t>
  </si>
  <si>
    <t>Staff Costs</t>
  </si>
  <si>
    <t>Data sources - For reference only</t>
  </si>
  <si>
    <t>This tab is for reference only.  It details the data sources for local and National data.</t>
  </si>
  <si>
    <t>Table</t>
  </si>
  <si>
    <t>Source publication (and link)</t>
  </si>
  <si>
    <t>Specific Source Link</t>
  </si>
  <si>
    <t>Data last updated</t>
  </si>
  <si>
    <t>Broad area of need</t>
  </si>
  <si>
    <t>https://lginform.local.gov.uk/reports/view/send-research/local-area-send-report?mod-area=E10000020&amp;mod-group=AllCountiesInCountry_England&amp;mod-type=namedComparisonGroup</t>
  </si>
  <si>
    <t>https://explore-education-statistics.service.gov.uk/data-tables/fast-track/d47b562a-edde-4620-71e1-08dc758d6095</t>
  </si>
  <si>
    <t>Next update July 25</t>
  </si>
  <si>
    <t>Permanent exclusions and suspensions by characteristics for 2022/23 year</t>
  </si>
  <si>
    <t>https://explore-education-statistics.service.gov.uk/data-tables/suspensions-and-permanent-exclusions-in-england/2022-23?subjectId=569f763b-69d5-4070-2e8a-08dca26ec4d8</t>
  </si>
  <si>
    <t xml:space="preserve">Suspensions rate academic year 22/23 </t>
  </si>
  <si>
    <t>Next update: January 25</t>
  </si>
  <si>
    <t>https://www.gov.uk/government/statistics/phonics-screening-check-and-key-stage-1-assessments-england-2022</t>
  </si>
  <si>
    <t>https://explore-education-statistics.service.gov.uk/data-tables/fast-track/1cfe7be6-25b7-48a5-6d16-08dbc9948448https://explore-education-statistics.service.gov.uk/data-tables/fast-track/1cfe7be6-25b7-48a5-6d16-08dbc9948448</t>
  </si>
  <si>
    <t>https://explore-education-statistics.service.gov.uk/data-tables/key-stage-2-attainment/2022-23?subjectId=f71a75b8-42c5-4046-9a9b-08dbfa54b894</t>
  </si>
  <si>
    <t>KS2 Progress Scores</t>
  </si>
  <si>
    <t>DFE Census Data Jan 22 - INDES and 4 broad areas</t>
  </si>
  <si>
    <t>Broad Area of Need</t>
  </si>
  <si>
    <t>INDES area</t>
  </si>
  <si>
    <t>DFE Census Category</t>
  </si>
  <si>
    <t>England primary overall %</t>
  </si>
  <si>
    <t>Norfolk primary overall %</t>
  </si>
  <si>
    <t>England secondary overall %</t>
  </si>
  <si>
    <t>Norfolk secondary overall %</t>
  </si>
  <si>
    <t>England Overall av pri sec %</t>
  </si>
  <si>
    <t>Norfolk Overall Av Pri Sec %</t>
  </si>
  <si>
    <t>Cognition and learning</t>
  </si>
  <si>
    <t>(INDES) Cognition and learning</t>
  </si>
  <si>
    <t>Communication and interaction</t>
  </si>
  <si>
    <t>(INDES) Social Communication</t>
  </si>
  <si>
    <t>(INDES) Speech and Language</t>
  </si>
  <si>
    <t>Speech, Language and Communications needs</t>
  </si>
  <si>
    <t>NSA</t>
  </si>
  <si>
    <t>(INDES) Other</t>
  </si>
  <si>
    <t>(INDES) SEMH</t>
  </si>
  <si>
    <t>(INDES) Deafness</t>
  </si>
  <si>
    <t>(INDES) Physical Disability</t>
  </si>
  <si>
    <t>(INDES) Visual Impairment</t>
  </si>
  <si>
    <t>INDES area of need (calculated from census Jan 22)</t>
  </si>
  <si>
    <t>Broad area of need (calculated from census Jan 22)</t>
  </si>
  <si>
    <t>Average no. of ELG at expected level per CYP (2023/24)</t>
  </si>
  <si>
    <t>Metric ID: 19396, Department for Education, Early years foundation stage profile results, Data updated: 12 Dec 2024
Metric ID: 19407, Department for Education, Early years foundation stage profile results, Data updated: 12 Dec 2024
Metric ID: 19400, Department for Education, Early years foundation stage profile results, Data updated: 12 Dec 2024</t>
  </si>
  <si>
    <t>Updated 27 Jan 2025</t>
  </si>
  <si>
    <t xml:space="preserve">
Next update: January 26
</t>
  </si>
  <si>
    <t>% ES in Phonics  screening check Y1 (2023/24)</t>
  </si>
  <si>
    <t>Metric ID: 4668, Department for Education, Phonics screening check and key stage 1 assessments, Data updated: 16 Oct 2024
Metric ID: 4667, Department for Education, Phonics screening check and key stage 1 assessments, Data updated: 16 Oct 2024
Metric ID: 4664, Department for Education, Phonics screening check and key stage 1 assessments, Data updated: 16 Oct 2024</t>
  </si>
  <si>
    <t>KS1 RWM Expected Standard (23/24)</t>
  </si>
  <si>
    <t>https://explore-education-statistics.service.gov.uk/data-tables/phonics-screening-check-attainment/2023-24?subjectId=f55baefb-c10d-47a7-8a65-08dcdd415e49</t>
  </si>
  <si>
    <t>KS2 RWM Expected Standard (2023/24)</t>
  </si>
  <si>
    <t>Next update: January 26</t>
  </si>
  <si>
    <t xml:space="preserve">Metric ID: 6111, Department for Education, Key stage 2 attainment, Data updated: 13 Dec 2024
Metric ID: 6110, Department for Education, Key stage 2 attainment, Data updated: 13 Dec 2024
Metric ID: 6109, Department for Education, Key stage 2 attainment, Data updated: 13 Dec 2024
</t>
  </si>
  <si>
    <t>https://explore-education-statistics.service.gov.uk/data-tables/early-years-foundation-stage-profile-results/2023-24?subjectId=78718ff7-bc19-4817-e06d-08dd09611c68</t>
  </si>
  <si>
    <t>% of CYP with Good Level of Development (2023/24)</t>
  </si>
  <si>
    <t>KS2 Expected Standard (2023/24)</t>
  </si>
  <si>
    <t>KS1 Expected Standard (2023/24)</t>
  </si>
  <si>
    <t>NO LONGER PUBLISHED - now non-statutory</t>
  </si>
  <si>
    <t>https://explore-education-statistics.service.gov.uk/data-tables/key-stage-2-attainment/2023-24?subjectId=22da8095-b474-41bc-a226-08dd03c8a1f0</t>
  </si>
  <si>
    <t>Absence Rate%  23/24 Autumn term</t>
  </si>
  <si>
    <t>Absence (% of missed sessions) 23/24 Autumn term</t>
  </si>
  <si>
    <t>Pupil attendance in schools, Pupil attendance since week commencing 12 September by SEN - Autumn term, Department for Education</t>
  </si>
  <si>
    <t>https://explore-education-statistics.service.gov.uk/data-tables/pupil-attendance-in-schools/2025-week-2?subjectId=0f4abb45-56c9-4eb0-8665-08dd33eab7ce</t>
  </si>
  <si>
    <t>31/06/2025</t>
  </si>
  <si>
    <t>n/a</t>
  </si>
  <si>
    <t xml:space="preserve">https://explore-education-statistics.service.gov.uk/data-tables/key-stage-2-attainment/2023-24?subjectId=22da8095-b474-41bc-a226-08dd03c8a1f0
</t>
  </si>
  <si>
    <t>KS2 Progress Score  (2022/23)</t>
  </si>
  <si>
    <t>KS1 Expected Standard (2022/23) (*)</t>
  </si>
  <si>
    <t>"Key stage 1 assessments became non-statutory from the 2023 to 2024 academic year onwards. Optional assessments are still offered but these statistics will not be published."  [Gov.uk] This means there is no data available for KS1 expected standards for 23/24 onwards.</t>
  </si>
  <si>
    <t xml:space="preserve">It is not possible to calculate KS1-KS2 progress measures for academic years 2023/24 and 2024/25. This is because there is no KS1 baseline available to calculate primary progress measures for these years due to Covid-19 disruption. Source: https://assets.publishing.service.gov.uk/media/67584727f72b1d96e06bbffe/Primary_school_accountability_in_2024_technical_guide.pdf																</t>
  </si>
  <si>
    <t>https://explore-education-statistics.service.gov.uk/data-tables/key-stage-2-attainment/2023-24?subjectId=22da8095-b474-41bc-a226-08dd03c8a1f0
It is not possible to calculate KS1-KS2 progress measures for academic years 2023/24 and 2024/25. This is because there is no KS1 baseline available to calculate primary progress measures for these years due to Covid-19 disruption. Source: https://assets.publishing.service.gov.uk/media/67584727f72b1d96e06bbffe/Primary_school_accountability_in_2024_technical_guide.pdf</t>
  </si>
  <si>
    <t>Next update: January 27</t>
  </si>
  <si>
    <t>Key stage 1 - "Key stage 1 assessments became non-statutory from the 2023 to 2024 academic year onwards. Optional assessments are still offered but these statistics will not be published."  [Gov.uk] This means there is no data available for KS1 expected standards for 23/24 onwards.</t>
  </si>
  <si>
    <t>It is not possible to calculate KS1-KS2 progress measures for academic years 2023/24 and 2024/25. This is because there is no KS1 baseline available to calculate primary progress measures for these years due to Covid-19 disruption. Source: https://assets.publishing.service.gov.uk/media/67584727f72b1d96e06bbffe/Primary_school_accountability_in_2024_technical_guide.pdf</t>
  </si>
  <si>
    <t>Graduated Provision Map Tab</t>
  </si>
  <si>
    <t xml:space="preserve">You can include your graduated provision map here.  Alternatively, you may wish copy and paste in your own provision map. </t>
  </si>
  <si>
    <t>Graduated provision maps can be shared separately with the local authority should settings prefer this.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</si>
</sst>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dd/mm/yy;@"/>
    <numFmt numFmtId="166" formatCode="0.0"/>
    <numFmt numFmtId="167" formatCode="&quot;£&quot;#,##0.00"/>
    <numFmt numFmtId="168" formatCode="[$-809]dd\ mmmm\ yyyy;@"/>
    <numFmt numFmtId="169" formatCode="&quot;£&quot;#,##0.000"/>
  </numFmts>
  <fonts count="64" x14ac:knownFonts="1">
    <font>
      <sz val="11"/>
      <color theme="1"/>
      <name val="Century Gothic"/>
      <family val="2"/>
      <scheme val="minor"/>
    </font>
    <font>
      <sz val="16"/>
      <color rgb="FF002060"/>
      <name val="Arial"/>
      <family val="2"/>
    </font>
    <font>
      <sz val="14"/>
      <color rgb="FF002060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sz val="12"/>
      <color theme="1"/>
      <name val="Arial"/>
      <family val="2"/>
    </font>
    <font>
      <sz val="13"/>
      <color rgb="FF002060"/>
      <name val="Arial"/>
      <family val="2"/>
    </font>
    <font>
      <sz val="10"/>
      <color rgb="FF00206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rgb="FF002060"/>
      <name val="Arial"/>
      <family val="2"/>
    </font>
    <font>
      <b/>
      <sz val="10"/>
      <color rgb="FF002060"/>
      <name val="Arial"/>
      <family val="2"/>
    </font>
    <font>
      <u/>
      <sz val="11"/>
      <color theme="10"/>
      <name val="Century Gothic"/>
      <family val="2"/>
      <scheme val="minor"/>
    </font>
    <font>
      <sz val="8"/>
      <color rgb="FF002060"/>
      <name val="Arial"/>
      <family val="2"/>
    </font>
    <font>
      <u/>
      <sz val="11"/>
      <color theme="10"/>
      <name val="Arial"/>
      <family val="2"/>
    </font>
    <font>
      <u/>
      <sz val="8"/>
      <color theme="10"/>
      <name val="Arial"/>
      <family val="2"/>
    </font>
    <font>
      <b/>
      <sz val="16"/>
      <color rgb="FF002060"/>
      <name val="Arial"/>
      <family val="2"/>
    </font>
    <font>
      <sz val="24"/>
      <color rgb="FF002060"/>
      <name val="Arial"/>
      <family val="2"/>
    </font>
    <font>
      <sz val="18"/>
      <color rgb="FF00206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i/>
      <sz val="11"/>
      <color rgb="FF002060"/>
      <name val="Arial"/>
      <family val="2"/>
    </font>
    <font>
      <sz val="10"/>
      <color theme="8" tint="-0.499984740745262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6"/>
      <color theme="8" tint="-0.499984740745262"/>
      <name val="Arial"/>
      <family val="2"/>
    </font>
    <font>
      <sz val="12"/>
      <color rgb="FFFFFFFF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4"/>
      <color rgb="FFFF0000"/>
      <name val="Arial"/>
      <family val="2"/>
    </font>
    <font>
      <sz val="14"/>
      <color theme="8" tint="-0.499984740745262"/>
      <name val="Arial"/>
      <family val="2"/>
    </font>
    <font>
      <u/>
      <sz val="12"/>
      <color theme="7" tint="-0.249977111117893"/>
      <name val="Arial"/>
      <family val="2"/>
    </font>
    <font>
      <b/>
      <sz val="13"/>
      <color rgb="FF002060"/>
      <name val="Arial"/>
      <family val="2"/>
    </font>
    <font>
      <b/>
      <sz val="16"/>
      <color theme="0"/>
      <name val="Arial"/>
      <family val="2"/>
    </font>
    <font>
      <sz val="8"/>
      <name val="Century Gothic"/>
      <family val="2"/>
      <scheme val="minor"/>
    </font>
    <font>
      <sz val="11"/>
      <color theme="7" tint="-0.499984740745262"/>
      <name val="Arial"/>
      <family val="2"/>
    </font>
    <font>
      <u/>
      <sz val="11"/>
      <name val="Arial"/>
      <family val="2"/>
    </font>
    <font>
      <b/>
      <u/>
      <sz val="11"/>
      <name val="Century Gothic"/>
      <family val="2"/>
      <scheme val="minor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4"/>
      <name val="Arial"/>
      <family val="2"/>
    </font>
    <font>
      <b/>
      <sz val="10"/>
      <color theme="8" tint="-0.499984740745262"/>
      <name val="Arial"/>
      <family val="2"/>
    </font>
    <font>
      <b/>
      <u/>
      <sz val="11"/>
      <color theme="3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</font>
    <font>
      <sz val="11"/>
      <color rgb="FFFFFFFF"/>
      <name val="Arial"/>
      <family val="2"/>
    </font>
    <font>
      <sz val="12"/>
      <color rgb="FF002060"/>
      <name val="Arial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ptos"/>
      <family val="2"/>
    </font>
    <font>
      <b/>
      <sz val="11"/>
      <color rgb="FF000000"/>
      <name val="Arial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u/>
      <sz val="11"/>
      <color rgb="FF000000"/>
      <name val="Century Gothic"/>
      <family val="2"/>
      <scheme val="minor"/>
    </font>
    <font>
      <u/>
      <sz val="11"/>
      <color rgb="FF000000"/>
      <name val="Arial"/>
      <family val="2"/>
    </font>
    <font>
      <u/>
      <sz val="12"/>
      <color rgb="FF000000"/>
      <name val="Arial"/>
      <family val="2"/>
    </font>
    <font>
      <sz val="11"/>
      <color rgb="FF000000"/>
      <name val="Century Gothic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CF7"/>
        <bgColor indexed="64"/>
      </patternFill>
    </fill>
    <fill>
      <patternFill patternType="solid">
        <fgColor rgb="FFD3E6F5"/>
        <bgColor indexed="64"/>
      </patternFill>
    </fill>
    <fill>
      <patternFill patternType="solid">
        <fgColor rgb="FFFCFD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rgb="FF002060"/>
      </patternFill>
    </fill>
    <fill>
      <patternFill patternType="solid">
        <fgColor rgb="FFEAEAEA"/>
        <bgColor rgb="FFEAEAE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DDEBF7"/>
        <bgColor rgb="FF000000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32">
    <xf numFmtId="0" fontId="0" fillId="0" borderId="0" xfId="0"/>
    <xf numFmtId="0" fontId="1" fillId="0" borderId="0" xfId="0" applyFont="1"/>
    <xf numFmtId="0" fontId="8" fillId="0" borderId="0" xfId="0" applyFont="1"/>
    <xf numFmtId="0" fontId="11" fillId="0" borderId="0" xfId="0" applyFont="1"/>
    <xf numFmtId="0" fontId="11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2" fontId="5" fillId="0" borderId="0" xfId="0" applyNumberFormat="1" applyFont="1" applyAlignment="1">
      <alignment wrapText="1"/>
    </xf>
    <xf numFmtId="2" fontId="3" fillId="5" borderId="1" xfId="0" applyNumberFormat="1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right" wrapText="1"/>
    </xf>
    <xf numFmtId="2" fontId="4" fillId="0" borderId="0" xfId="0" applyNumberFormat="1" applyFont="1" applyAlignment="1">
      <alignment wrapText="1"/>
    </xf>
    <xf numFmtId="2" fontId="4" fillId="0" borderId="1" xfId="0" applyNumberFormat="1" applyFont="1" applyBorder="1" applyAlignment="1">
      <alignment wrapText="1"/>
    </xf>
    <xf numFmtId="0" fontId="15" fillId="0" borderId="0" xfId="1" applyFont="1" applyAlignment="1">
      <alignment vertical="center" wrapText="1"/>
    </xf>
    <xf numFmtId="0" fontId="16" fillId="0" borderId="0" xfId="1" applyFont="1" applyBorder="1" applyAlignment="1" applyProtection="1">
      <protection locked="0"/>
    </xf>
    <xf numFmtId="0" fontId="15" fillId="0" borderId="0" xfId="1" applyFont="1" applyBorder="1" applyAlignment="1">
      <alignment wrapText="1"/>
    </xf>
    <xf numFmtId="0" fontId="18" fillId="0" borderId="0" xfId="0" applyFont="1"/>
    <xf numFmtId="0" fontId="2" fillId="0" borderId="0" xfId="0" applyFont="1"/>
    <xf numFmtId="0" fontId="9" fillId="0" borderId="0" xfId="0" applyFont="1" applyAlignment="1">
      <alignment wrapText="1"/>
    </xf>
    <xf numFmtId="0" fontId="6" fillId="0" borderId="0" xfId="0" applyFont="1"/>
    <xf numFmtId="0" fontId="3" fillId="0" borderId="0" xfId="0" applyFont="1"/>
    <xf numFmtId="0" fontId="4" fillId="0" borderId="0" xfId="0" applyFont="1"/>
    <xf numFmtId="0" fontId="12" fillId="0" borderId="0" xfId="0" applyFont="1"/>
    <xf numFmtId="1" fontId="12" fillId="0" borderId="0" xfId="0" applyNumberFormat="1" applyFont="1"/>
    <xf numFmtId="165" fontId="12" fillId="0" borderId="0" xfId="0" applyNumberFormat="1" applyFont="1"/>
    <xf numFmtId="0" fontId="11" fillId="0" borderId="1" xfId="0" applyFont="1" applyBorder="1"/>
    <xf numFmtId="0" fontId="8" fillId="0" borderId="1" xfId="0" applyFont="1" applyBorder="1"/>
    <xf numFmtId="0" fontId="23" fillId="3" borderId="1" xfId="0" applyFont="1" applyFill="1" applyBorder="1" applyAlignment="1">
      <alignment horizontal="left" vertical="top" wrapText="1"/>
    </xf>
    <xf numFmtId="0" fontId="3" fillId="2" borderId="0" xfId="0" applyFont="1" applyFill="1"/>
    <xf numFmtId="0" fontId="19" fillId="0" borderId="0" xfId="0" applyFont="1"/>
    <xf numFmtId="0" fontId="24" fillId="0" borderId="0" xfId="0" applyFont="1"/>
    <xf numFmtId="0" fontId="33" fillId="0" borderId="0" xfId="0" applyFont="1"/>
    <xf numFmtId="166" fontId="11" fillId="9" borderId="1" xfId="0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1" fillId="6" borderId="1" xfId="0" applyFont="1" applyFill="1" applyBorder="1" applyAlignment="1" applyProtection="1">
      <alignment horizontal="right" vertical="top" wrapText="1"/>
      <protection locked="0"/>
    </xf>
    <xf numFmtId="0" fontId="11" fillId="6" borderId="1" xfId="0" applyFont="1" applyFill="1" applyBorder="1" applyAlignment="1" applyProtection="1">
      <alignment horizontal="right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14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9" fontId="11" fillId="9" borderId="1" xfId="0" applyNumberFormat="1" applyFont="1" applyFill="1" applyBorder="1" applyAlignment="1">
      <alignment horizontal="right"/>
    </xf>
    <xf numFmtId="164" fontId="11" fillId="9" borderId="1" xfId="0" applyNumberFormat="1" applyFont="1" applyFill="1" applyBorder="1" applyAlignment="1">
      <alignment horizontal="right"/>
    </xf>
    <xf numFmtId="9" fontId="11" fillId="9" borderId="1" xfId="0" applyNumberFormat="1" applyFont="1" applyFill="1" applyBorder="1"/>
    <xf numFmtId="0" fontId="23" fillId="3" borderId="13" xfId="0" applyFont="1" applyFill="1" applyBorder="1" applyAlignment="1">
      <alignment horizontal="left" vertical="top" wrapText="1"/>
    </xf>
    <xf numFmtId="0" fontId="23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1" fontId="7" fillId="2" borderId="8" xfId="0" applyNumberFormat="1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166" fontId="8" fillId="0" borderId="0" xfId="0" applyNumberFormat="1" applyFont="1"/>
    <xf numFmtId="1" fontId="7" fillId="2" borderId="0" xfId="0" applyNumberFormat="1" applyFont="1" applyFill="1" applyAlignment="1">
      <alignment horizontal="left" vertical="top" wrapText="1"/>
    </xf>
    <xf numFmtId="0" fontId="7" fillId="2" borderId="0" xfId="0" applyFont="1" applyFill="1" applyAlignment="1">
      <alignment vertical="center" wrapText="1"/>
    </xf>
    <xf numFmtId="0" fontId="22" fillId="12" borderId="2" xfId="0" applyFont="1" applyFill="1" applyBorder="1" applyAlignment="1">
      <alignment horizontal="left" vertical="top" wrapText="1"/>
    </xf>
    <xf numFmtId="0" fontId="22" fillId="1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3" fillId="0" borderId="0" xfId="1" applyProtection="1">
      <protection locked="0"/>
    </xf>
    <xf numFmtId="166" fontId="11" fillId="6" borderId="6" xfId="0" applyNumberFormat="1" applyFont="1" applyFill="1" applyBorder="1" applyAlignment="1" applyProtection="1">
      <alignment horizontal="right" vertical="top" wrapText="1"/>
      <protection locked="0"/>
    </xf>
    <xf numFmtId="10" fontId="32" fillId="0" borderId="1" xfId="0" applyNumberFormat="1" applyFont="1" applyBorder="1" applyAlignment="1" applyProtection="1">
      <alignment horizontal="right"/>
      <protection locked="0"/>
    </xf>
    <xf numFmtId="10" fontId="32" fillId="0" borderId="1" xfId="0" applyNumberFormat="1" applyFont="1" applyBorder="1" applyProtection="1">
      <protection locked="0"/>
    </xf>
    <xf numFmtId="10" fontId="8" fillId="0" borderId="1" xfId="0" applyNumberFormat="1" applyFont="1" applyBorder="1" applyProtection="1">
      <protection locked="0"/>
    </xf>
    <xf numFmtId="164" fontId="11" fillId="0" borderId="1" xfId="0" applyNumberFormat="1" applyFont="1" applyBorder="1" applyAlignment="1" applyProtection="1">
      <alignment horizontal="right"/>
      <protection locked="0"/>
    </xf>
    <xf numFmtId="164" fontId="8" fillId="0" borderId="1" xfId="0" applyNumberFormat="1" applyFont="1" applyBorder="1" applyProtection="1">
      <protection locked="0"/>
    </xf>
    <xf numFmtId="166" fontId="11" fillId="0" borderId="1" xfId="0" applyNumberFormat="1" applyFont="1" applyBorder="1" applyAlignment="1" applyProtection="1">
      <alignment horizontal="right"/>
      <protection locked="0"/>
    </xf>
    <xf numFmtId="166" fontId="8" fillId="0" borderId="1" xfId="0" applyNumberFormat="1" applyFont="1" applyBorder="1" applyProtection="1">
      <protection locked="0"/>
    </xf>
    <xf numFmtId="9" fontId="11" fillId="0" borderId="1" xfId="0" applyNumberFormat="1" applyFont="1" applyBorder="1" applyAlignment="1" applyProtection="1">
      <alignment horizontal="right"/>
      <protection locked="0"/>
    </xf>
    <xf numFmtId="9" fontId="8" fillId="0" borderId="1" xfId="0" applyNumberFormat="1" applyFont="1" applyBorder="1" applyProtection="1">
      <protection locked="0"/>
    </xf>
    <xf numFmtId="9" fontId="32" fillId="0" borderId="1" xfId="0" applyNumberFormat="1" applyFont="1" applyBorder="1" applyAlignment="1" applyProtection="1">
      <alignment horizontal="right"/>
      <protection locked="0"/>
    </xf>
    <xf numFmtId="9" fontId="32" fillId="0" borderId="1" xfId="0" applyNumberFormat="1" applyFont="1" applyBorder="1" applyProtection="1">
      <protection locked="0"/>
    </xf>
    <xf numFmtId="164" fontId="31" fillId="0" borderId="0" xfId="0" applyNumberFormat="1" applyFont="1"/>
    <xf numFmtId="10" fontId="8" fillId="0" borderId="0" xfId="0" applyNumberFormat="1" applyFont="1"/>
    <xf numFmtId="10" fontId="31" fillId="0" borderId="0" xfId="0" applyNumberFormat="1" applyFont="1"/>
    <xf numFmtId="10" fontId="8" fillId="0" borderId="8" xfId="0" applyNumberFormat="1" applyFont="1" applyBorder="1"/>
    <xf numFmtId="0" fontId="8" fillId="0" borderId="0" xfId="0" applyFont="1" applyAlignment="1">
      <alignment horizontal="left" vertical="top"/>
    </xf>
    <xf numFmtId="10" fontId="11" fillId="0" borderId="0" xfId="0" applyNumberFormat="1" applyFont="1" applyAlignment="1">
      <alignment horizontal="right"/>
    </xf>
    <xf numFmtId="164" fontId="31" fillId="0" borderId="0" xfId="0" applyNumberFormat="1" applyFont="1" applyAlignment="1">
      <alignment wrapText="1"/>
    </xf>
    <xf numFmtId="0" fontId="23" fillId="0" borderId="0" xfId="0" applyFont="1" applyAlignment="1">
      <alignment horizontal="left" vertical="top" wrapText="1"/>
    </xf>
    <xf numFmtId="0" fontId="8" fillId="2" borderId="0" xfId="0" applyFont="1" applyFill="1"/>
    <xf numFmtId="0" fontId="32" fillId="0" borderId="1" xfId="0" applyFont="1" applyBorder="1"/>
    <xf numFmtId="0" fontId="32" fillId="0" borderId="0" xfId="0" applyFont="1"/>
    <xf numFmtId="10" fontId="32" fillId="0" borderId="0" xfId="0" applyNumberFormat="1" applyFont="1"/>
    <xf numFmtId="0" fontId="8" fillId="13" borderId="0" xfId="0" applyFont="1" applyFill="1"/>
    <xf numFmtId="0" fontId="7" fillId="0" borderId="0" xfId="0" applyFont="1" applyAlignment="1">
      <alignment wrapText="1"/>
    </xf>
    <xf numFmtId="0" fontId="7" fillId="6" borderId="1" xfId="0" applyFont="1" applyFill="1" applyBorder="1" applyAlignment="1">
      <alignment horizontal="left" vertical="top" wrapText="1"/>
    </xf>
    <xf numFmtId="14" fontId="7" fillId="6" borderId="1" xfId="0" applyNumberFormat="1" applyFont="1" applyFill="1" applyBorder="1" applyAlignment="1">
      <alignment horizontal="left" vertical="top" wrapText="1"/>
    </xf>
    <xf numFmtId="14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23" fillId="0" borderId="0" xfId="0" applyFont="1" applyAlignment="1">
      <alignment horizontal="right" vertical="center" wrapText="1"/>
    </xf>
    <xf numFmtId="14" fontId="7" fillId="2" borderId="0" xfId="0" applyNumberFormat="1" applyFont="1" applyFill="1" applyAlignment="1">
      <alignment vertical="center" wrapText="1"/>
    </xf>
    <xf numFmtId="0" fontId="35" fillId="0" borderId="0" xfId="1" applyFont="1" applyAlignment="1" applyProtection="1"/>
    <xf numFmtId="9" fontId="11" fillId="14" borderId="1" xfId="0" applyNumberFormat="1" applyFont="1" applyFill="1" applyBorder="1" applyAlignment="1">
      <alignment horizontal="right"/>
    </xf>
    <xf numFmtId="166" fontId="11" fillId="14" borderId="1" xfId="0" applyNumberFormat="1" applyFont="1" applyFill="1" applyBorder="1" applyAlignment="1">
      <alignment horizontal="right"/>
    </xf>
    <xf numFmtId="0" fontId="7" fillId="0" borderId="0" xfId="0" applyFont="1"/>
    <xf numFmtId="164" fontId="11" fillId="9" borderId="1" xfId="0" applyNumberFormat="1" applyFont="1" applyFill="1" applyBorder="1"/>
    <xf numFmtId="9" fontId="11" fillId="14" borderId="1" xfId="0" applyNumberFormat="1" applyFont="1" applyFill="1" applyBorder="1"/>
    <xf numFmtId="9" fontId="11" fillId="0" borderId="1" xfId="0" applyNumberFormat="1" applyFont="1" applyBorder="1" applyProtection="1">
      <protection locked="0"/>
    </xf>
    <xf numFmtId="14" fontId="11" fillId="0" borderId="0" xfId="0" applyNumberFormat="1" applyFont="1"/>
    <xf numFmtId="10" fontId="11" fillId="9" borderId="1" xfId="0" applyNumberFormat="1" applyFont="1" applyFill="1" applyBorder="1" applyAlignment="1">
      <alignment horizontal="right"/>
    </xf>
    <xf numFmtId="10" fontId="11" fillId="14" borderId="1" xfId="0" applyNumberFormat="1" applyFont="1" applyFill="1" applyBorder="1" applyAlignment="1">
      <alignment horizontal="right"/>
    </xf>
    <xf numFmtId="10" fontId="11" fillId="9" borderId="1" xfId="0" applyNumberFormat="1" applyFont="1" applyFill="1" applyBorder="1"/>
    <xf numFmtId="10" fontId="11" fillId="14" borderId="1" xfId="0" applyNumberFormat="1" applyFont="1" applyFill="1" applyBorder="1"/>
    <xf numFmtId="10" fontId="11" fillId="8" borderId="1" xfId="0" applyNumberFormat="1" applyFont="1" applyFill="1" applyBorder="1" applyAlignment="1">
      <alignment horizontal="right"/>
    </xf>
    <xf numFmtId="10" fontId="11" fillId="8" borderId="1" xfId="0" applyNumberFormat="1" applyFont="1" applyFill="1" applyBorder="1"/>
    <xf numFmtId="166" fontId="11" fillId="9" borderId="1" xfId="0" applyNumberFormat="1" applyFont="1" applyFill="1" applyBorder="1"/>
    <xf numFmtId="166" fontId="11" fillId="14" borderId="1" xfId="0" applyNumberFormat="1" applyFont="1" applyFill="1" applyBorder="1"/>
    <xf numFmtId="0" fontId="7" fillId="2" borderId="5" xfId="0" applyFont="1" applyFill="1" applyBorder="1" applyAlignment="1">
      <alignment vertical="top" wrapText="1"/>
    </xf>
    <xf numFmtId="166" fontId="8" fillId="0" borderId="0" xfId="0" applyNumberFormat="1" applyFont="1" applyAlignment="1">
      <alignment vertical="top"/>
    </xf>
    <xf numFmtId="0" fontId="8" fillId="0" borderId="0" xfId="0" applyFont="1" applyAlignment="1">
      <alignment vertical="top"/>
    </xf>
    <xf numFmtId="0" fontId="7" fillId="2" borderId="5" xfId="0" applyFont="1" applyFill="1" applyBorder="1" applyAlignment="1">
      <alignment horizontal="left" vertical="top" wrapText="1"/>
    </xf>
    <xf numFmtId="166" fontId="8" fillId="0" borderId="0" xfId="0" applyNumberFormat="1" applyFont="1" applyAlignment="1">
      <alignment horizontal="left" vertical="top"/>
    </xf>
    <xf numFmtId="0" fontId="39" fillId="0" borderId="0" xfId="0" applyFont="1" applyAlignment="1">
      <alignment horizontal="left"/>
    </xf>
    <xf numFmtId="0" fontId="22" fillId="12" borderId="3" xfId="0" applyFont="1" applyFill="1" applyBorder="1" applyAlignment="1">
      <alignment horizontal="right" vertical="top" wrapText="1"/>
    </xf>
    <xf numFmtId="166" fontId="8" fillId="6" borderId="0" xfId="0" applyNumberFormat="1" applyFont="1" applyFill="1" applyAlignment="1" applyProtection="1">
      <alignment horizontal="right" vertical="top"/>
      <protection locked="0"/>
    </xf>
    <xf numFmtId="0" fontId="8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/>
    </xf>
    <xf numFmtId="166" fontId="8" fillId="2" borderId="0" xfId="0" applyNumberFormat="1" applyFont="1" applyFill="1" applyAlignment="1" applyProtection="1">
      <alignment horizontal="right" vertical="top"/>
      <protection locked="0"/>
    </xf>
    <xf numFmtId="0" fontId="11" fillId="0" borderId="0" xfId="0" applyFont="1" applyAlignment="1">
      <alignment horizontal="right" vertical="top"/>
    </xf>
    <xf numFmtId="1" fontId="7" fillId="0" borderId="9" xfId="0" applyNumberFormat="1" applyFont="1" applyBorder="1" applyAlignment="1">
      <alignment horizontal="right" vertical="top" wrapText="1"/>
    </xf>
    <xf numFmtId="0" fontId="17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2" fillId="12" borderId="4" xfId="0" applyFont="1" applyFill="1" applyBorder="1" applyAlignment="1">
      <alignment horizontal="right" vertical="top" wrapText="1"/>
    </xf>
    <xf numFmtId="0" fontId="27" fillId="0" borderId="0" xfId="0" applyFont="1"/>
    <xf numFmtId="0" fontId="44" fillId="0" borderId="0" xfId="0" applyFont="1"/>
    <xf numFmtId="0" fontId="40" fillId="0" borderId="0" xfId="1" applyFont="1" applyAlignment="1" applyProtection="1"/>
    <xf numFmtId="0" fontId="45" fillId="0" borderId="0" xfId="0" applyFont="1"/>
    <xf numFmtId="0" fontId="46" fillId="0" borderId="0" xfId="1" applyFont="1" applyAlignment="1" applyProtection="1"/>
    <xf numFmtId="0" fontId="47" fillId="0" borderId="0" xfId="0" applyFont="1" applyAlignment="1">
      <alignment horizontal="center"/>
    </xf>
    <xf numFmtId="0" fontId="49" fillId="0" borderId="0" xfId="1" applyFont="1" applyProtection="1">
      <protection locked="0"/>
    </xf>
    <xf numFmtId="0" fontId="32" fillId="0" borderId="0" xfId="0" applyFont="1" applyProtection="1">
      <protection locked="0"/>
    </xf>
    <xf numFmtId="0" fontId="32" fillId="0" borderId="0" xfId="0" applyFont="1" applyAlignment="1" applyProtection="1">
      <alignment horizontal="left" vertical="top"/>
      <protection locked="0"/>
    </xf>
    <xf numFmtId="0" fontId="42" fillId="0" borderId="0" xfId="0" applyFont="1" applyAlignment="1">
      <alignment horizontal="center" vertical="center"/>
    </xf>
    <xf numFmtId="0" fontId="43" fillId="0" borderId="0" xfId="0" applyFont="1" applyAlignment="1" applyProtection="1">
      <alignment horizontal="center"/>
      <protection locked="0"/>
    </xf>
    <xf numFmtId="0" fontId="32" fillId="0" borderId="0" xfId="0" applyFont="1" applyAlignment="1">
      <alignment horizontal="left" vertical="top"/>
    </xf>
    <xf numFmtId="0" fontId="28" fillId="0" borderId="0" xfId="0" applyFont="1" applyProtection="1">
      <protection locked="0"/>
    </xf>
    <xf numFmtId="0" fontId="45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horizontal="left" vertical="top"/>
      <protection locked="0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left" vertical="top" wrapText="1"/>
    </xf>
    <xf numFmtId="0" fontId="28" fillId="5" borderId="0" xfId="0" applyFont="1" applyFill="1" applyAlignment="1">
      <alignment wrapText="1"/>
    </xf>
    <xf numFmtId="0" fontId="28" fillId="5" borderId="1" xfId="0" applyFont="1" applyFill="1" applyBorder="1" applyAlignment="1">
      <alignment horizontal="left" wrapText="1"/>
    </xf>
    <xf numFmtId="0" fontId="28" fillId="5" borderId="1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wrapText="1"/>
    </xf>
    <xf numFmtId="0" fontId="27" fillId="0" borderId="1" xfId="0" applyFont="1" applyBorder="1" applyAlignment="1">
      <alignment horizontal="left" wrapText="1"/>
    </xf>
    <xf numFmtId="0" fontId="27" fillId="0" borderId="1" xfId="0" applyFont="1" applyBorder="1" applyAlignment="1">
      <alignment horizontal="right" wrapText="1"/>
    </xf>
    <xf numFmtId="0" fontId="27" fillId="0" borderId="1" xfId="0" applyFont="1" applyBorder="1" applyAlignment="1">
      <alignment horizontal="left" vertical="top" wrapText="1"/>
    </xf>
    <xf numFmtId="0" fontId="28" fillId="5" borderId="1" xfId="0" applyFont="1" applyFill="1" applyBorder="1" applyAlignment="1">
      <alignment wrapText="1"/>
    </xf>
    <xf numFmtId="0" fontId="34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30" fillId="12" borderId="1" xfId="0" applyFont="1" applyFill="1" applyBorder="1" applyAlignment="1">
      <alignment horizontal="left" vertical="top" wrapText="1"/>
    </xf>
    <xf numFmtId="0" fontId="22" fillId="1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64" fontId="11" fillId="7" borderId="1" xfId="0" applyNumberFormat="1" applyFont="1" applyFill="1" applyBorder="1" applyAlignment="1">
      <alignment wrapText="1"/>
    </xf>
    <xf numFmtId="0" fontId="11" fillId="0" borderId="1" xfId="0" applyFont="1" applyBorder="1" applyAlignment="1">
      <alignment horizontal="right" wrapText="1"/>
    </xf>
    <xf numFmtId="0" fontId="25" fillId="0" borderId="0" xfId="0" applyFont="1" applyAlignment="1">
      <alignment horizontal="center" vertical="center" textRotation="90"/>
    </xf>
    <xf numFmtId="0" fontId="26" fillId="0" borderId="0" xfId="0" applyFont="1" applyAlignment="1">
      <alignment wrapText="1"/>
    </xf>
    <xf numFmtId="0" fontId="9" fillId="2" borderId="0" xfId="0" applyFont="1" applyFill="1" applyAlignment="1">
      <alignment wrapText="1"/>
    </xf>
    <xf numFmtId="0" fontId="22" fillId="12" borderId="14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64" fontId="11" fillId="0" borderId="1" xfId="0" applyNumberFormat="1" applyFont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 wrapText="1"/>
    </xf>
    <xf numFmtId="0" fontId="22" fillId="12" borderId="13" xfId="0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wrapText="1"/>
    </xf>
    <xf numFmtId="0" fontId="5" fillId="0" borderId="0" xfId="0" applyFont="1"/>
    <xf numFmtId="167" fontId="5" fillId="0" borderId="0" xfId="0" applyNumberFormat="1" applyFont="1"/>
    <xf numFmtId="0" fontId="5" fillId="0" borderId="1" xfId="0" applyFont="1" applyBorder="1"/>
    <xf numFmtId="0" fontId="5" fillId="0" borderId="0" xfId="0" applyFont="1" applyAlignment="1">
      <alignment wrapText="1"/>
    </xf>
    <xf numFmtId="167" fontId="5" fillId="0" borderId="16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7" fontId="27" fillId="0" borderId="16" xfId="0" applyNumberFormat="1" applyFont="1" applyBorder="1"/>
    <xf numFmtId="0" fontId="27" fillId="0" borderId="17" xfId="0" applyFont="1" applyBorder="1"/>
    <xf numFmtId="0" fontId="5" fillId="2" borderId="1" xfId="0" applyFont="1" applyFill="1" applyBorder="1"/>
    <xf numFmtId="167" fontId="21" fillId="0" borderId="1" xfId="0" applyNumberFormat="1" applyFont="1" applyBorder="1"/>
    <xf numFmtId="0" fontId="21" fillId="0" borderId="1" xfId="0" applyFont="1" applyBorder="1"/>
    <xf numFmtId="167" fontId="21" fillId="17" borderId="24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167" fontId="5" fillId="2" borderId="0" xfId="0" applyNumberFormat="1" applyFont="1" applyFill="1"/>
    <xf numFmtId="167" fontId="5" fillId="0" borderId="14" xfId="0" applyNumberFormat="1" applyFont="1" applyBorder="1"/>
    <xf numFmtId="0" fontId="21" fillId="2" borderId="0" xfId="0" applyFont="1" applyFill="1"/>
    <xf numFmtId="167" fontId="21" fillId="2" borderId="0" xfId="0" applyNumberFormat="1" applyFont="1" applyFill="1"/>
    <xf numFmtId="167" fontId="5" fillId="17" borderId="26" xfId="0" applyNumberFormat="1" applyFont="1" applyFill="1" applyBorder="1"/>
    <xf numFmtId="0" fontId="21" fillId="0" borderId="0" xfId="0" applyFont="1"/>
    <xf numFmtId="0" fontId="21" fillId="4" borderId="0" xfId="0" applyFont="1" applyFill="1"/>
    <xf numFmtId="0" fontId="5" fillId="19" borderId="0" xfId="0" applyFont="1" applyFill="1"/>
    <xf numFmtId="0" fontId="5" fillId="19" borderId="0" xfId="0" applyFont="1" applyFill="1" applyAlignment="1">
      <alignment horizontal="left"/>
    </xf>
    <xf numFmtId="167" fontId="5" fillId="19" borderId="0" xfId="0" applyNumberFormat="1" applyFont="1" applyFill="1"/>
    <xf numFmtId="0" fontId="5" fillId="20" borderId="1" xfId="0" applyFont="1" applyFill="1" applyBorder="1" applyAlignment="1">
      <alignment horizontal="left" vertical="top"/>
    </xf>
    <xf numFmtId="0" fontId="5" fillId="20" borderId="10" xfId="0" applyFont="1" applyFill="1" applyBorder="1" applyAlignment="1">
      <alignment horizontal="left" vertical="top"/>
    </xf>
    <xf numFmtId="0" fontId="5" fillId="20" borderId="0" xfId="0" applyFont="1" applyFill="1"/>
    <xf numFmtId="4" fontId="5" fillId="20" borderId="0" xfId="0" applyNumberFormat="1" applyFont="1" applyFill="1"/>
    <xf numFmtId="167" fontId="5" fillId="20" borderId="0" xfId="0" applyNumberFormat="1" applyFont="1" applyFill="1"/>
    <xf numFmtId="0" fontId="5" fillId="20" borderId="1" xfId="0" applyFont="1" applyFill="1" applyBorder="1"/>
    <xf numFmtId="0" fontId="5" fillId="20" borderId="1" xfId="0" applyFont="1" applyFill="1" applyBorder="1" applyAlignment="1">
      <alignment horizontal="left"/>
    </xf>
    <xf numFmtId="0" fontId="5" fillId="20" borderId="10" xfId="0" applyFont="1" applyFill="1" applyBorder="1"/>
    <xf numFmtId="167" fontId="5" fillId="21" borderId="27" xfId="0" applyNumberFormat="1" applyFont="1" applyFill="1" applyBorder="1" applyAlignment="1">
      <alignment horizontal="left"/>
    </xf>
    <xf numFmtId="0" fontId="21" fillId="22" borderId="0" xfId="0" applyFont="1" applyFill="1"/>
    <xf numFmtId="167" fontId="21" fillId="22" borderId="0" xfId="0" applyNumberFormat="1" applyFont="1" applyFill="1"/>
    <xf numFmtId="167" fontId="21" fillId="0" borderId="10" xfId="0" applyNumberFormat="1" applyFont="1" applyBorder="1"/>
    <xf numFmtId="0" fontId="5" fillId="17" borderId="1" xfId="0" applyFont="1" applyFill="1" applyBorder="1"/>
    <xf numFmtId="167" fontId="5" fillId="17" borderId="1" xfId="0" applyNumberFormat="1" applyFont="1" applyFill="1" applyBorder="1"/>
    <xf numFmtId="0" fontId="5" fillId="17" borderId="0" xfId="0" applyFont="1" applyFill="1"/>
    <xf numFmtId="0" fontId="5" fillId="17" borderId="0" xfId="0" applyFont="1" applyFill="1" applyAlignment="1">
      <alignment horizontal="left"/>
    </xf>
    <xf numFmtId="0" fontId="5" fillId="23" borderId="1" xfId="0" applyFont="1" applyFill="1" applyBorder="1"/>
    <xf numFmtId="167" fontId="5" fillId="23" borderId="1" xfId="0" applyNumberFormat="1" applyFont="1" applyFill="1" applyBorder="1"/>
    <xf numFmtId="0" fontId="5" fillId="23" borderId="0" xfId="0" applyFont="1" applyFill="1"/>
    <xf numFmtId="0" fontId="5" fillId="14" borderId="1" xfId="0" applyFont="1" applyFill="1" applyBorder="1"/>
    <xf numFmtId="167" fontId="5" fillId="14" borderId="1" xfId="0" applyNumberFormat="1" applyFont="1" applyFill="1" applyBorder="1"/>
    <xf numFmtId="0" fontId="5" fillId="14" borderId="0" xfId="0" applyFont="1" applyFill="1"/>
    <xf numFmtId="0" fontId="5" fillId="24" borderId="1" xfId="0" applyFont="1" applyFill="1" applyBorder="1"/>
    <xf numFmtId="167" fontId="5" fillId="24" borderId="1" xfId="0" applyNumberFormat="1" applyFont="1" applyFill="1" applyBorder="1"/>
    <xf numFmtId="0" fontId="5" fillId="24" borderId="0" xfId="0" applyFont="1" applyFill="1"/>
    <xf numFmtId="0" fontId="5" fillId="25" borderId="1" xfId="0" applyFont="1" applyFill="1" applyBorder="1"/>
    <xf numFmtId="167" fontId="5" fillId="25" borderId="1" xfId="0" applyNumberFormat="1" applyFont="1" applyFill="1" applyBorder="1"/>
    <xf numFmtId="0" fontId="5" fillId="25" borderId="0" xfId="0" applyFont="1" applyFill="1"/>
    <xf numFmtId="0" fontId="5" fillId="26" borderId="1" xfId="0" applyFont="1" applyFill="1" applyBorder="1"/>
    <xf numFmtId="167" fontId="5" fillId="26" borderId="1" xfId="0" applyNumberFormat="1" applyFont="1" applyFill="1" applyBorder="1"/>
    <xf numFmtId="0" fontId="5" fillId="26" borderId="0" xfId="0" applyFont="1" applyFill="1"/>
    <xf numFmtId="0" fontId="5" fillId="22" borderId="0" xfId="0" applyFont="1" applyFill="1"/>
    <xf numFmtId="0" fontId="5" fillId="22" borderId="1" xfId="0" applyFont="1" applyFill="1" applyBorder="1"/>
    <xf numFmtId="167" fontId="5" fillId="22" borderId="1" xfId="0" applyNumberFormat="1" applyFont="1" applyFill="1" applyBorder="1"/>
    <xf numFmtId="0" fontId="5" fillId="22" borderId="13" xfId="0" applyFont="1" applyFill="1" applyBorder="1"/>
    <xf numFmtId="167" fontId="5" fillId="22" borderId="13" xfId="0" applyNumberFormat="1" applyFont="1" applyFill="1" applyBorder="1"/>
    <xf numFmtId="0" fontId="5" fillId="27" borderId="0" xfId="0" applyFont="1" applyFill="1"/>
    <xf numFmtId="0" fontId="5" fillId="19" borderId="1" xfId="0" applyFont="1" applyFill="1" applyBorder="1"/>
    <xf numFmtId="167" fontId="5" fillId="20" borderId="28" xfId="0" applyNumberFormat="1" applyFont="1" applyFill="1" applyBorder="1"/>
    <xf numFmtId="167" fontId="5" fillId="20" borderId="29" xfId="0" applyNumberFormat="1" applyFont="1" applyFill="1" applyBorder="1"/>
    <xf numFmtId="4" fontId="5" fillId="20" borderId="1" xfId="0" applyNumberFormat="1" applyFont="1" applyFill="1" applyBorder="1"/>
    <xf numFmtId="167" fontId="5" fillId="20" borderId="30" xfId="0" applyNumberFormat="1" applyFont="1" applyFill="1" applyBorder="1"/>
    <xf numFmtId="167" fontId="5" fillId="20" borderId="0" xfId="0" applyNumberFormat="1" applyFont="1" applyFill="1" applyAlignment="1">
      <alignment horizontal="left"/>
    </xf>
    <xf numFmtId="0" fontId="50" fillId="28" borderId="14" xfId="0" applyFont="1" applyFill="1" applyBorder="1"/>
    <xf numFmtId="0" fontId="50" fillId="28" borderId="9" xfId="0" applyFont="1" applyFill="1" applyBorder="1"/>
    <xf numFmtId="167" fontId="50" fillId="29" borderId="8" xfId="0" applyNumberFormat="1" applyFont="1" applyFill="1" applyBorder="1"/>
    <xf numFmtId="167" fontId="5" fillId="30" borderId="10" xfId="0" applyNumberFormat="1" applyFont="1" applyFill="1" applyBorder="1"/>
    <xf numFmtId="167" fontId="5" fillId="30" borderId="1" xfId="0" applyNumberFormat="1" applyFont="1" applyFill="1" applyBorder="1"/>
    <xf numFmtId="0" fontId="5" fillId="30" borderId="0" xfId="0" applyFont="1" applyFill="1"/>
    <xf numFmtId="0" fontId="5" fillId="23" borderId="31" xfId="0" applyFont="1" applyFill="1" applyBorder="1"/>
    <xf numFmtId="0" fontId="5" fillId="31" borderId="31" xfId="0" applyFont="1" applyFill="1" applyBorder="1"/>
    <xf numFmtId="0" fontId="27" fillId="17" borderId="1" xfId="0" applyFont="1" applyFill="1" applyBorder="1"/>
    <xf numFmtId="0" fontId="5" fillId="32" borderId="1" xfId="0" applyFont="1" applyFill="1" applyBorder="1"/>
    <xf numFmtId="0" fontId="5" fillId="33" borderId="1" xfId="0" applyFont="1" applyFill="1" applyBorder="1"/>
    <xf numFmtId="0" fontId="5" fillId="14" borderId="31" xfId="0" applyFont="1" applyFill="1" applyBorder="1"/>
    <xf numFmtId="167" fontId="21" fillId="30" borderId="10" xfId="0" applyNumberFormat="1" applyFont="1" applyFill="1" applyBorder="1"/>
    <xf numFmtId="0" fontId="5" fillId="17" borderId="1" xfId="0" applyFont="1" applyFill="1" applyBorder="1" applyAlignment="1">
      <alignment wrapText="1"/>
    </xf>
    <xf numFmtId="0" fontId="50" fillId="28" borderId="1" xfId="0" applyFont="1" applyFill="1" applyBorder="1"/>
    <xf numFmtId="0" fontId="5" fillId="33" borderId="13" xfId="0" applyFont="1" applyFill="1" applyBorder="1"/>
    <xf numFmtId="0" fontId="5" fillId="23" borderId="13" xfId="0" applyFont="1" applyFill="1" applyBorder="1"/>
    <xf numFmtId="167" fontId="5" fillId="30" borderId="0" xfId="0" applyNumberFormat="1" applyFont="1" applyFill="1"/>
    <xf numFmtId="0" fontId="50" fillId="34" borderId="1" xfId="0" applyFont="1" applyFill="1" applyBorder="1"/>
    <xf numFmtId="0" fontId="21" fillId="17" borderId="1" xfId="0" applyFont="1" applyFill="1" applyBorder="1"/>
    <xf numFmtId="4" fontId="5" fillId="18" borderId="1" xfId="0" applyNumberFormat="1" applyFont="1" applyFill="1" applyBorder="1"/>
    <xf numFmtId="167" fontId="5" fillId="18" borderId="1" xfId="0" applyNumberFormat="1" applyFont="1" applyFill="1" applyBorder="1"/>
    <xf numFmtId="0" fontId="5" fillId="18" borderId="1" xfId="0" applyFont="1" applyFill="1" applyBorder="1"/>
    <xf numFmtId="4" fontId="5" fillId="21" borderId="0" xfId="0" applyNumberFormat="1" applyFont="1" applyFill="1"/>
    <xf numFmtId="167" fontId="5" fillId="20" borderId="1" xfId="0" applyNumberFormat="1" applyFont="1" applyFill="1" applyBorder="1"/>
    <xf numFmtId="3" fontId="5" fillId="20" borderId="0" xfId="0" applyNumberFormat="1" applyFont="1" applyFill="1"/>
    <xf numFmtId="169" fontId="5" fillId="30" borderId="10" xfId="0" applyNumberFormat="1" applyFont="1" applyFill="1" applyBorder="1"/>
    <xf numFmtId="0" fontId="5" fillId="30" borderId="1" xfId="0" applyFont="1" applyFill="1" applyBorder="1"/>
    <xf numFmtId="0" fontId="5" fillId="20" borderId="1" xfId="0" applyFont="1" applyFill="1" applyBorder="1" applyAlignment="1">
      <alignment vertical="top"/>
    </xf>
    <xf numFmtId="0" fontId="5" fillId="20" borderId="10" xfId="0" applyFont="1" applyFill="1" applyBorder="1" applyAlignment="1">
      <alignment vertical="top"/>
    </xf>
    <xf numFmtId="0" fontId="51" fillId="0" borderId="1" xfId="0" applyFont="1" applyBorder="1" applyAlignment="1">
      <alignment vertical="top" wrapText="1"/>
    </xf>
    <xf numFmtId="0" fontId="52" fillId="3" borderId="1" xfId="0" applyFont="1" applyFill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55" fillId="0" borderId="1" xfId="0" applyFont="1" applyBorder="1"/>
    <xf numFmtId="9" fontId="55" fillId="9" borderId="1" xfId="0" applyNumberFormat="1" applyFont="1" applyFill="1" applyBorder="1" applyAlignment="1">
      <alignment horizontal="right"/>
    </xf>
    <xf numFmtId="9" fontId="55" fillId="14" borderId="1" xfId="0" applyNumberFormat="1" applyFont="1" applyFill="1" applyBorder="1"/>
    <xf numFmtId="9" fontId="55" fillId="10" borderId="1" xfId="0" applyNumberFormat="1" applyFont="1" applyFill="1" applyBorder="1" applyAlignment="1" applyProtection="1">
      <alignment horizontal="right"/>
      <protection locked="0"/>
    </xf>
    <xf numFmtId="9" fontId="55" fillId="10" borderId="1" xfId="0" applyNumberFormat="1" applyFont="1" applyFill="1" applyBorder="1" applyProtection="1">
      <protection locked="0"/>
    </xf>
    <xf numFmtId="9" fontId="55" fillId="9" borderId="1" xfId="0" applyNumberFormat="1" applyFont="1" applyFill="1" applyBorder="1"/>
    <xf numFmtId="0" fontId="55" fillId="0" borderId="0" xfId="0" applyFont="1"/>
    <xf numFmtId="164" fontId="55" fillId="9" borderId="1" xfId="0" applyNumberFormat="1" applyFont="1" applyFill="1" applyBorder="1" applyAlignment="1">
      <alignment horizontal="right"/>
    </xf>
    <xf numFmtId="164" fontId="55" fillId="14" borderId="1" xfId="0" applyNumberFormat="1" applyFont="1" applyFill="1" applyBorder="1"/>
    <xf numFmtId="164" fontId="55" fillId="0" borderId="1" xfId="0" applyNumberFormat="1" applyFont="1" applyBorder="1" applyAlignment="1" applyProtection="1">
      <alignment horizontal="right"/>
      <protection locked="0"/>
    </xf>
    <xf numFmtId="164" fontId="55" fillId="0" borderId="1" xfId="0" applyNumberFormat="1" applyFont="1" applyBorder="1" applyProtection="1">
      <protection locked="0"/>
    </xf>
    <xf numFmtId="164" fontId="55" fillId="9" borderId="1" xfId="0" applyNumberFormat="1" applyFont="1" applyFill="1" applyBorder="1"/>
    <xf numFmtId="0" fontId="58" fillId="11" borderId="1" xfId="0" applyFont="1" applyFill="1" applyBorder="1" applyAlignment="1" applyProtection="1">
      <alignment horizontal="left"/>
      <protection locked="0"/>
    </xf>
    <xf numFmtId="0" fontId="58" fillId="11" borderId="1" xfId="0" applyFont="1" applyFill="1" applyBorder="1" applyAlignment="1" applyProtection="1">
      <alignment horizontal="left" vertical="top"/>
      <protection locked="0"/>
    </xf>
    <xf numFmtId="0" fontId="55" fillId="11" borderId="1" xfId="0" applyFont="1" applyFill="1" applyBorder="1"/>
    <xf numFmtId="0" fontId="59" fillId="0" borderId="0" xfId="0" applyFont="1" applyAlignment="1" applyProtection="1">
      <alignment horizontal="center"/>
      <protection locked="0"/>
    </xf>
    <xf numFmtId="0" fontId="55" fillId="0" borderId="1" xfId="0" applyFont="1" applyBorder="1" applyAlignment="1">
      <alignment vertical="top" wrapText="1"/>
    </xf>
    <xf numFmtId="168" fontId="54" fillId="0" borderId="1" xfId="1" applyNumberFormat="1" applyFont="1" applyBorder="1" applyAlignment="1">
      <alignment horizontal="left" vertical="top" wrapText="1"/>
    </xf>
    <xf numFmtId="14" fontId="54" fillId="0" borderId="1" xfId="0" applyNumberFormat="1" applyFont="1" applyBorder="1" applyAlignment="1">
      <alignment vertical="top" wrapText="1"/>
    </xf>
    <xf numFmtId="0" fontId="61" fillId="0" borderId="0" xfId="1" applyFont="1" applyAlignment="1">
      <alignment vertical="center" wrapText="1"/>
    </xf>
    <xf numFmtId="0" fontId="54" fillId="0" borderId="1" xfId="0" applyFont="1" applyBorder="1" applyAlignment="1">
      <alignment vertical="top" wrapText="1"/>
    </xf>
    <xf numFmtId="15" fontId="54" fillId="0" borderId="1" xfId="1" applyNumberFormat="1" applyFont="1" applyBorder="1" applyAlignment="1">
      <alignment horizontal="left" vertical="top" wrapText="1"/>
    </xf>
    <xf numFmtId="0" fontId="54" fillId="0" borderId="1" xfId="1" applyFont="1" applyBorder="1" applyAlignment="1" applyProtection="1">
      <alignment vertical="top" wrapText="1"/>
      <protection locked="0"/>
    </xf>
    <xf numFmtId="0" fontId="62" fillId="0" borderId="0" xfId="1" applyFont="1" applyBorder="1" applyAlignment="1" applyProtection="1">
      <protection locked="0"/>
    </xf>
    <xf numFmtId="0" fontId="61" fillId="0" borderId="0" xfId="1" applyFont="1" applyAlignment="1"/>
    <xf numFmtId="14" fontId="51" fillId="0" borderId="1" xfId="0" applyNumberFormat="1" applyFont="1" applyBorder="1" applyAlignment="1">
      <alignment vertical="top" wrapText="1"/>
    </xf>
    <xf numFmtId="17" fontId="54" fillId="0" borderId="1" xfId="1" applyNumberFormat="1" applyFont="1" applyBorder="1" applyAlignment="1" applyProtection="1">
      <alignment vertical="top"/>
      <protection locked="0"/>
    </xf>
    <xf numFmtId="168" fontId="54" fillId="0" borderId="1" xfId="0" applyNumberFormat="1" applyFont="1" applyBorder="1" applyAlignment="1">
      <alignment horizontal="left" vertical="top" wrapText="1"/>
    </xf>
    <xf numFmtId="17" fontId="54" fillId="0" borderId="1" xfId="0" applyNumberFormat="1" applyFont="1" applyBorder="1" applyAlignment="1">
      <alignment vertical="top" wrapText="1"/>
    </xf>
    <xf numFmtId="0" fontId="60" fillId="0" borderId="10" xfId="1" applyFont="1" applyBorder="1" applyAlignment="1">
      <alignment horizontal="left" vertical="top" wrapText="1"/>
    </xf>
    <xf numFmtId="0" fontId="54" fillId="0" borderId="11" xfId="1" applyFont="1" applyBorder="1" applyAlignment="1">
      <alignment horizontal="left" vertical="top" wrapText="1"/>
    </xf>
    <xf numFmtId="0" fontId="54" fillId="0" borderId="12" xfId="1" applyFont="1" applyBorder="1" applyAlignment="1">
      <alignment horizontal="left" vertical="top" wrapText="1"/>
    </xf>
    <xf numFmtId="168" fontId="55" fillId="0" borderId="1" xfId="0" applyNumberFormat="1" applyFont="1" applyBorder="1" applyAlignment="1">
      <alignment horizontal="left" vertical="top" wrapText="1"/>
    </xf>
    <xf numFmtId="0" fontId="50" fillId="20" borderId="1" xfId="0" applyFont="1" applyFill="1" applyBorder="1"/>
    <xf numFmtId="0" fontId="50" fillId="20" borderId="0" xfId="0" applyFont="1" applyFill="1"/>
    <xf numFmtId="167" fontId="5" fillId="2" borderId="1" xfId="0" applyNumberFormat="1" applyFont="1" applyFill="1" applyBorder="1"/>
    <xf numFmtId="0" fontId="50" fillId="17" borderId="1" xfId="0" applyFont="1" applyFill="1" applyBorder="1"/>
    <xf numFmtId="167" fontId="50" fillId="17" borderId="1" xfId="0" applyNumberFormat="1" applyFont="1" applyFill="1" applyBorder="1"/>
    <xf numFmtId="0" fontId="5" fillId="2" borderId="14" xfId="0" applyFont="1" applyFill="1" applyBorder="1"/>
    <xf numFmtId="167" fontId="5" fillId="2" borderId="14" xfId="0" applyNumberFormat="1" applyFont="1" applyFill="1" applyBorder="1"/>
    <xf numFmtId="0" fontId="41" fillId="0" borderId="0" xfId="1" applyFont="1" applyAlignment="1" applyProtection="1">
      <alignment horizontal="center"/>
    </xf>
    <xf numFmtId="0" fontId="46" fillId="0" borderId="0" xfId="1" applyFont="1" applyAlignment="1" applyProtection="1">
      <alignment horizontal="center"/>
    </xf>
    <xf numFmtId="0" fontId="53" fillId="0" borderId="0" xfId="0" applyFont="1" applyAlignment="1">
      <alignment horizontal="left" wrapText="1"/>
    </xf>
    <xf numFmtId="0" fontId="53" fillId="0" borderId="0" xfId="0" applyFont="1" applyAlignment="1">
      <alignment wrapText="1"/>
    </xf>
    <xf numFmtId="0" fontId="9" fillId="6" borderId="10" xfId="0" applyFont="1" applyFill="1" applyBorder="1" applyAlignment="1" applyProtection="1">
      <alignment horizontal="left" vertical="top" wrapText="1"/>
      <protection locked="0"/>
    </xf>
    <xf numFmtId="0" fontId="9" fillId="6" borderId="11" xfId="0" applyFont="1" applyFill="1" applyBorder="1" applyAlignment="1" applyProtection="1">
      <alignment horizontal="left" vertical="top" wrapText="1"/>
      <protection locked="0"/>
    </xf>
    <xf numFmtId="0" fontId="9" fillId="6" borderId="12" xfId="0" applyFont="1" applyFill="1" applyBorder="1" applyAlignment="1" applyProtection="1">
      <alignment horizontal="left" vertical="top" wrapText="1"/>
      <protection locked="0"/>
    </xf>
    <xf numFmtId="0" fontId="22" fillId="12" borderId="10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11" fillId="12" borderId="1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9" fillId="2" borderId="0" xfId="0" applyFont="1" applyFill="1" applyAlignment="1">
      <alignment horizontal="center" vertical="top" wrapText="1"/>
    </xf>
    <xf numFmtId="0" fontId="22" fillId="12" borderId="0" xfId="0" applyFont="1" applyFill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textRotation="90" wrapText="1"/>
    </xf>
    <xf numFmtId="0" fontId="48" fillId="0" borderId="0" xfId="0" applyFont="1" applyAlignment="1">
      <alignment horizontal="center" vertical="center" textRotation="90"/>
    </xf>
    <xf numFmtId="49" fontId="9" fillId="2" borderId="0" xfId="0" applyNumberFormat="1" applyFont="1" applyFill="1" applyAlignment="1">
      <alignment horizontal="left" vertical="top" wrapText="1"/>
    </xf>
    <xf numFmtId="0" fontId="32" fillId="6" borderId="1" xfId="0" applyFont="1" applyFill="1" applyBorder="1" applyAlignment="1" applyProtection="1">
      <alignment vertical="top"/>
      <protection locked="0"/>
    </xf>
    <xf numFmtId="0" fontId="42" fillId="6" borderId="10" xfId="0" applyFont="1" applyFill="1" applyBorder="1" applyAlignment="1" applyProtection="1">
      <alignment vertical="top"/>
      <protection locked="0"/>
    </xf>
    <xf numFmtId="0" fontId="42" fillId="6" borderId="11" xfId="0" applyFont="1" applyFill="1" applyBorder="1" applyAlignment="1" applyProtection="1">
      <alignment vertical="top"/>
      <protection locked="0"/>
    </xf>
    <xf numFmtId="0" fontId="42" fillId="6" borderId="12" xfId="0" applyFont="1" applyFill="1" applyBorder="1" applyAlignment="1" applyProtection="1">
      <alignment vertical="top"/>
      <protection locked="0"/>
    </xf>
    <xf numFmtId="0" fontId="17" fillId="4" borderId="0" xfId="0" applyFont="1" applyFill="1" applyAlignment="1">
      <alignment horizontal="center" vertical="center"/>
    </xf>
    <xf numFmtId="0" fontId="37" fillId="12" borderId="0" xfId="0" applyFont="1" applyFill="1" applyAlignment="1">
      <alignment horizontal="center" vertical="center"/>
    </xf>
    <xf numFmtId="0" fontId="42" fillId="6" borderId="1" xfId="0" applyFont="1" applyFill="1" applyBorder="1" applyAlignment="1" applyProtection="1">
      <alignment vertical="top"/>
      <protection locked="0"/>
    </xf>
    <xf numFmtId="0" fontId="56" fillId="0" borderId="0" xfId="0" applyFont="1" applyAlignment="1">
      <alignment wrapText="1"/>
    </xf>
    <xf numFmtId="0" fontId="57" fillId="0" borderId="0" xfId="0" applyFont="1" applyAlignment="1">
      <alignment wrapText="1"/>
    </xf>
    <xf numFmtId="0" fontId="55" fillId="0" borderId="0" xfId="0" applyFont="1" applyAlignment="1">
      <alignment horizontal="left" wrapText="1"/>
    </xf>
    <xf numFmtId="0" fontId="57" fillId="0" borderId="0" xfId="0" applyFont="1" applyAlignment="1">
      <alignment horizontal="left" wrapText="1"/>
    </xf>
    <xf numFmtId="0" fontId="21" fillId="14" borderId="10" xfId="0" applyFont="1" applyFill="1" applyBorder="1" applyAlignment="1">
      <alignment horizontal="center" textRotation="90"/>
    </xf>
    <xf numFmtId="0" fontId="21" fillId="23" borderId="10" xfId="0" applyFont="1" applyFill="1" applyBorder="1" applyAlignment="1">
      <alignment horizontal="center" textRotation="90"/>
    </xf>
    <xf numFmtId="0" fontId="21" fillId="22" borderId="10" xfId="0" applyFont="1" applyFill="1" applyBorder="1" applyAlignment="1">
      <alignment horizontal="center"/>
    </xf>
    <xf numFmtId="0" fontId="21" fillId="22" borderId="11" xfId="0" applyFont="1" applyFill="1" applyBorder="1" applyAlignment="1">
      <alignment horizontal="center"/>
    </xf>
    <xf numFmtId="0" fontId="21" fillId="22" borderId="12" xfId="0" applyFont="1" applyFill="1" applyBorder="1" applyAlignment="1">
      <alignment horizontal="center"/>
    </xf>
    <xf numFmtId="0" fontId="21" fillId="22" borderId="13" xfId="0" applyFont="1" applyFill="1" applyBorder="1" applyAlignment="1">
      <alignment horizontal="center"/>
    </xf>
    <xf numFmtId="0" fontId="21" fillId="17" borderId="10" xfId="0" applyFont="1" applyFill="1" applyBorder="1" applyAlignment="1">
      <alignment horizontal="center" textRotation="90"/>
    </xf>
    <xf numFmtId="0" fontId="21" fillId="25" borderId="0" xfId="0" applyFont="1" applyFill="1" applyAlignment="1">
      <alignment horizontal="center" wrapText="1"/>
    </xf>
    <xf numFmtId="0" fontId="21" fillId="25" borderId="8" xfId="0" applyFont="1" applyFill="1" applyBorder="1" applyAlignment="1">
      <alignment horizontal="center" wrapText="1"/>
    </xf>
    <xf numFmtId="0" fontId="21" fillId="25" borderId="10" xfId="0" applyFont="1" applyFill="1" applyBorder="1" applyAlignment="1">
      <alignment horizontal="center"/>
    </xf>
    <xf numFmtId="0" fontId="21" fillId="25" borderId="11" xfId="0" applyFont="1" applyFill="1" applyBorder="1" applyAlignment="1">
      <alignment horizontal="center"/>
    </xf>
    <xf numFmtId="0" fontId="21" fillId="25" borderId="12" xfId="0" applyFont="1" applyFill="1" applyBorder="1" applyAlignment="1">
      <alignment horizontal="center"/>
    </xf>
    <xf numFmtId="0" fontId="21" fillId="25" borderId="1" xfId="0" applyFont="1" applyFill="1" applyBorder="1" applyAlignment="1">
      <alignment horizontal="center"/>
    </xf>
    <xf numFmtId="0" fontId="21" fillId="26" borderId="0" xfId="0" applyFont="1" applyFill="1" applyAlignment="1">
      <alignment horizontal="center" wrapText="1"/>
    </xf>
    <xf numFmtId="0" fontId="21" fillId="26" borderId="8" xfId="0" applyFont="1" applyFill="1" applyBorder="1" applyAlignment="1">
      <alignment horizontal="center" wrapText="1"/>
    </xf>
    <xf numFmtId="0" fontId="21" fillId="26" borderId="10" xfId="0" applyFont="1" applyFill="1" applyBorder="1" applyAlignment="1">
      <alignment horizontal="center"/>
    </xf>
    <xf numFmtId="0" fontId="21" fillId="26" borderId="11" xfId="0" applyFont="1" applyFill="1" applyBorder="1" applyAlignment="1">
      <alignment horizontal="center"/>
    </xf>
    <xf numFmtId="0" fontId="21" fillId="26" borderId="12" xfId="0" applyFont="1" applyFill="1" applyBorder="1" applyAlignment="1">
      <alignment horizontal="center"/>
    </xf>
    <xf numFmtId="0" fontId="21" fillId="26" borderId="1" xfId="0" applyFont="1" applyFill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1" fillId="22" borderId="0" xfId="0" applyFont="1" applyFill="1" applyAlignment="1">
      <alignment horizontal="center" wrapText="1"/>
    </xf>
    <xf numFmtId="0" fontId="21" fillId="22" borderId="8" xfId="0" applyFont="1" applyFill="1" applyBorder="1" applyAlignment="1">
      <alignment horizontal="center" wrapText="1"/>
    </xf>
    <xf numFmtId="0" fontId="21" fillId="22" borderId="0" xfId="0" applyFont="1" applyFill="1" applyAlignment="1">
      <alignment horizontal="center" vertical="center"/>
    </xf>
    <xf numFmtId="0" fontId="21" fillId="22" borderId="0" xfId="0" applyFont="1" applyFill="1" applyAlignment="1">
      <alignment horizontal="center"/>
    </xf>
    <xf numFmtId="0" fontId="21" fillId="24" borderId="0" xfId="0" applyFont="1" applyFill="1" applyAlignment="1">
      <alignment horizontal="center" wrapText="1"/>
    </xf>
    <xf numFmtId="0" fontId="21" fillId="24" borderId="8" xfId="0" applyFont="1" applyFill="1" applyBorder="1" applyAlignment="1">
      <alignment horizontal="center" wrapText="1"/>
    </xf>
    <xf numFmtId="0" fontId="21" fillId="24" borderId="10" xfId="0" applyFont="1" applyFill="1" applyBorder="1" applyAlignment="1">
      <alignment horizontal="center"/>
    </xf>
    <xf numFmtId="0" fontId="21" fillId="24" borderId="11" xfId="0" applyFont="1" applyFill="1" applyBorder="1" applyAlignment="1">
      <alignment horizontal="center"/>
    </xf>
    <xf numFmtId="0" fontId="21" fillId="24" borderId="12" xfId="0" applyFont="1" applyFill="1" applyBorder="1" applyAlignment="1">
      <alignment horizontal="center"/>
    </xf>
    <xf numFmtId="0" fontId="21" fillId="24" borderId="1" xfId="0" applyFont="1" applyFill="1" applyBorder="1" applyAlignment="1">
      <alignment horizontal="center"/>
    </xf>
    <xf numFmtId="0" fontId="21" fillId="4" borderId="0" xfId="0" applyFont="1" applyFill="1" applyAlignment="1">
      <alignment horizontal="center" wrapText="1"/>
    </xf>
    <xf numFmtId="0" fontId="20" fillId="15" borderId="15" xfId="0" applyFont="1" applyFill="1" applyBorder="1" applyAlignment="1">
      <alignment horizontal="center" vertical="center"/>
    </xf>
    <xf numFmtId="0" fontId="20" fillId="15" borderId="16" xfId="0" applyFont="1" applyFill="1" applyBorder="1" applyAlignment="1">
      <alignment horizontal="center" vertical="center"/>
    </xf>
    <xf numFmtId="0" fontId="20" fillId="15" borderId="19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center" vertical="center"/>
    </xf>
    <xf numFmtId="0" fontId="20" fillId="15" borderId="23" xfId="0" applyFont="1" applyFill="1" applyBorder="1" applyAlignment="1">
      <alignment horizontal="center" vertical="center"/>
    </xf>
    <xf numFmtId="0" fontId="20" fillId="15" borderId="17" xfId="0" applyFont="1" applyFill="1" applyBorder="1" applyAlignment="1">
      <alignment horizontal="center" vertical="center"/>
    </xf>
    <xf numFmtId="0" fontId="21" fillId="16" borderId="18" xfId="0" applyFont="1" applyFill="1" applyBorder="1" applyAlignment="1">
      <alignment horizontal="center" vertical="center" wrapText="1"/>
    </xf>
    <xf numFmtId="0" fontId="21" fillId="16" borderId="1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1" fillId="16" borderId="21" xfId="0" applyFont="1" applyFill="1" applyBorder="1" applyAlignment="1">
      <alignment horizontal="center" vertical="center" wrapText="1"/>
    </xf>
    <xf numFmtId="0" fontId="21" fillId="16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1" fillId="16" borderId="22" xfId="0" applyFont="1" applyFill="1" applyBorder="1" applyAlignment="1">
      <alignment horizontal="center" vertical="center" wrapText="1"/>
    </xf>
    <xf numFmtId="0" fontId="21" fillId="16" borderId="23" xfId="0" applyFont="1" applyFill="1" applyBorder="1" applyAlignment="1">
      <alignment horizontal="center" vertical="center" wrapText="1"/>
    </xf>
    <xf numFmtId="0" fontId="21" fillId="16" borderId="15" xfId="0" applyFont="1" applyFill="1" applyBorder="1" applyAlignment="1">
      <alignment horizontal="center" vertical="center" wrapText="1"/>
    </xf>
    <xf numFmtId="0" fontId="21" fillId="16" borderId="16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167" fontId="21" fillId="0" borderId="10" xfId="0" applyNumberFormat="1" applyFont="1" applyBorder="1" applyAlignment="1">
      <alignment horizontal="center"/>
    </xf>
    <xf numFmtId="167" fontId="21" fillId="0" borderId="11" xfId="0" applyNumberFormat="1" applyFont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7" fontId="5" fillId="0" borderId="10" xfId="0" applyNumberFormat="1" applyFont="1" applyBorder="1" applyAlignment="1">
      <alignment horizontal="center"/>
    </xf>
    <xf numFmtId="167" fontId="5" fillId="0" borderId="11" xfId="0" applyNumberFormat="1" applyFont="1" applyBorder="1" applyAlignment="1">
      <alignment horizontal="center"/>
    </xf>
    <xf numFmtId="17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3" fillId="0" borderId="1" xfId="1" applyFont="1" applyBorder="1" applyAlignment="1">
      <alignment vertical="top" wrapText="1"/>
    </xf>
    <xf numFmtId="0" fontId="54" fillId="0" borderId="1" xfId="0" applyFont="1" applyBorder="1" applyAlignment="1">
      <alignment vertical="top" wrapText="1"/>
    </xf>
    <xf numFmtId="0" fontId="60" fillId="0" borderId="10" xfId="1" applyFont="1" applyBorder="1" applyAlignment="1">
      <alignment horizontal="left" vertical="top" wrapText="1"/>
    </xf>
    <xf numFmtId="0" fontId="54" fillId="0" borderId="11" xfId="1" applyFont="1" applyBorder="1" applyAlignment="1">
      <alignment horizontal="left" vertical="top" wrapText="1"/>
    </xf>
    <xf numFmtId="0" fontId="54" fillId="0" borderId="12" xfId="1" applyFont="1" applyBorder="1" applyAlignment="1">
      <alignment horizontal="left" vertical="top" wrapText="1"/>
    </xf>
    <xf numFmtId="0" fontId="60" fillId="0" borderId="10" xfId="1" quotePrefix="1" applyFont="1" applyBorder="1" applyAlignment="1">
      <alignment horizontal="left" vertical="top" wrapText="1"/>
    </xf>
    <xf numFmtId="0" fontId="54" fillId="0" borderId="12" xfId="1" quotePrefix="1" applyFont="1" applyBorder="1" applyAlignment="1">
      <alignment horizontal="left" vertical="top" wrapText="1"/>
    </xf>
    <xf numFmtId="0" fontId="58" fillId="11" borderId="1" xfId="0" applyFont="1" applyFill="1" applyBorder="1" applyAlignment="1">
      <alignment horizontal="left"/>
    </xf>
    <xf numFmtId="0" fontId="58" fillId="11" borderId="1" xfId="0" applyFont="1" applyFill="1" applyBorder="1" applyAlignment="1" applyProtection="1">
      <alignment horizontal="left"/>
      <protection locked="0"/>
    </xf>
    <xf numFmtId="0" fontId="60" fillId="0" borderId="1" xfId="1" applyFont="1" applyBorder="1" applyAlignment="1">
      <alignment vertical="top" wrapText="1"/>
    </xf>
    <xf numFmtId="0" fontId="54" fillId="0" borderId="1" xfId="1" applyFont="1" applyBorder="1" applyAlignment="1">
      <alignment vertical="top" wrapText="1"/>
    </xf>
    <xf numFmtId="0" fontId="63" fillId="0" borderId="10" xfId="1" quotePrefix="1" applyFont="1" applyBorder="1" applyAlignment="1">
      <alignment horizontal="left" vertical="top" wrapText="1"/>
    </xf>
    <xf numFmtId="0" fontId="60" fillId="0" borderId="12" xfId="1" quotePrefix="1" applyFont="1" applyBorder="1" applyAlignment="1">
      <alignment horizontal="left" vertical="top" wrapText="1"/>
    </xf>
    <xf numFmtId="0" fontId="63" fillId="0" borderId="1" xfId="1" quotePrefix="1" applyFont="1" applyBorder="1" applyAlignment="1">
      <alignment vertical="top" wrapText="1"/>
    </xf>
    <xf numFmtId="0" fontId="54" fillId="0" borderId="1" xfId="1" quotePrefix="1" applyFont="1" applyBorder="1" applyAlignment="1">
      <alignment vertical="top" wrapText="1"/>
    </xf>
    <xf numFmtId="0" fontId="54" fillId="0" borderId="1" xfId="0" quotePrefix="1" applyFont="1" applyBorder="1" applyAlignment="1">
      <alignment vertical="top" wrapText="1"/>
    </xf>
    <xf numFmtId="0" fontId="60" fillId="0" borderId="1" xfId="1" quotePrefix="1" applyFont="1" applyBorder="1" applyAlignment="1" applyProtection="1">
      <alignment vertical="top" wrapText="1"/>
      <protection locked="0"/>
    </xf>
    <xf numFmtId="0" fontId="54" fillId="0" borderId="1" xfId="1" applyFont="1" applyBorder="1" applyAlignment="1" applyProtection="1">
      <alignment vertical="top" wrapText="1"/>
      <protection locked="0"/>
    </xf>
    <xf numFmtId="0" fontId="60" fillId="0" borderId="1" xfId="1" quotePrefix="1" applyFont="1" applyBorder="1" applyAlignment="1">
      <alignment vertical="top" wrapText="1"/>
    </xf>
  </cellXfs>
  <cellStyles count="2">
    <cellStyle name="Hyperlink" xfId="1" builtinId="8"/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7B97B"/>
      <color rgb="FFEAF4FA"/>
      <color rgb="FFF2F8FC"/>
      <color rgb="FFEFE5EF"/>
      <color rgb="FFF6F0F6"/>
      <color rgb="FFFCFAFC"/>
      <color rgb="FFEADAE9"/>
      <color rgb="FFE5D3E4"/>
      <color rgb="FFF7F3F7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% of CYP with SEND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'Identification of Need'!$D$12</c:f>
              <c:strCache>
                <c:ptCount val="1"/>
                <c:pt idx="0">
                  <c:v>England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'Identification of Need'!$B$13:$B$16</c:f>
              <c:strCache>
                <c:ptCount val="4"/>
                <c:pt idx="0">
                  <c:v>Total CYP on school roll</c:v>
                </c:pt>
                <c:pt idx="1">
                  <c:v>SEN Support (SEN K)</c:v>
                </c:pt>
                <c:pt idx="2">
                  <c:v>EHCP (E)</c:v>
                </c:pt>
                <c:pt idx="3">
                  <c:v>Total SEND</c:v>
                </c:pt>
              </c:strCache>
            </c:strRef>
          </c:cat>
          <c:val>
            <c:numRef>
              <c:f>'Identification of Need'!$D$13:$D$16</c:f>
              <c:numCache>
                <c:formatCode>0.0%</c:formatCode>
                <c:ptCount val="4"/>
                <c:pt idx="1">
                  <c:v>0.14099999999999999</c:v>
                </c:pt>
                <c:pt idx="2">
                  <c:v>0.03</c:v>
                </c:pt>
                <c:pt idx="3">
                  <c:v>0.17099999999999999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30-4149-8E52-BAADA837AAA4}"/>
            </c:ext>
          </c:extLst>
        </c:ser>
        <c:ser>
          <c:idx val="2"/>
          <c:order val="2"/>
          <c:tx>
            <c:strRef>
              <c:f>'Identification of Need'!$E$12</c:f>
              <c:strCache>
                <c:ptCount val="1"/>
                <c:pt idx="0">
                  <c:v>Norfolk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'Identification of Need'!$B$13:$B$16</c:f>
              <c:strCache>
                <c:ptCount val="4"/>
                <c:pt idx="0">
                  <c:v>Total CYP on school roll</c:v>
                </c:pt>
                <c:pt idx="1">
                  <c:v>SEN Support (SEN K)</c:v>
                </c:pt>
                <c:pt idx="2">
                  <c:v>EHCP (E)</c:v>
                </c:pt>
                <c:pt idx="3">
                  <c:v>Total SEND</c:v>
                </c:pt>
              </c:strCache>
            </c:strRef>
          </c:cat>
          <c:val>
            <c:numRef>
              <c:f>'Identification of Need'!$E$13:$E$16</c:f>
              <c:numCache>
                <c:formatCode>0.0%</c:formatCode>
                <c:ptCount val="4"/>
                <c:pt idx="1">
                  <c:v>0.151</c:v>
                </c:pt>
                <c:pt idx="2">
                  <c:v>3.4000000000000002E-2</c:v>
                </c:pt>
                <c:pt idx="3">
                  <c:v>0.185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30-4149-8E52-BAADA837AAA4}"/>
            </c:ext>
          </c:extLst>
        </c:ser>
        <c:ser>
          <c:idx val="3"/>
          <c:order val="3"/>
          <c:tx>
            <c:strRef>
              <c:f>'Identification of Need'!$F$12</c:f>
              <c:strCache>
                <c:ptCount val="1"/>
                <c:pt idx="0">
                  <c:v>Test Primary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'Identification of Need'!$B$13:$B$16</c:f>
              <c:strCache>
                <c:ptCount val="4"/>
                <c:pt idx="0">
                  <c:v>Total CYP on school roll</c:v>
                </c:pt>
                <c:pt idx="1">
                  <c:v>SEN Support (SEN K)</c:v>
                </c:pt>
                <c:pt idx="2">
                  <c:v>EHCP (E)</c:v>
                </c:pt>
                <c:pt idx="3">
                  <c:v>Total SEND</c:v>
                </c:pt>
              </c:strCache>
            </c:strRef>
          </c:cat>
          <c:val>
            <c:numRef>
              <c:f>'Identification of Need'!$F$13:$F$16</c:f>
              <c:numCache>
                <c:formatCode>0.0%</c:formatCode>
                <c:ptCount val="4"/>
                <c:pt idx="1">
                  <c:v>0.12</c:v>
                </c:pt>
                <c:pt idx="2">
                  <c:v>0.03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E1-4C5D-8A21-79606E799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45894720"/>
        <c:axId val="745896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'Identification of Need'!$C$12</c15:sqref>
                        </c15:formulaRef>
                      </c:ext>
                    </c:extLst>
                    <c:strCache>
                      <c:ptCount val="1"/>
                      <c:pt idx="0">
                        <c:v>No. of CYP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'Identification of Need'!$B$13:$B$16</c15:sqref>
                        </c15:formulaRef>
                      </c:ext>
                    </c:extLst>
                    <c:strCache>
                      <c:ptCount val="4"/>
                      <c:pt idx="0">
                        <c:v>Total CYP on school roll</c:v>
                      </c:pt>
                      <c:pt idx="1">
                        <c:v>SEN Support (SEN K)</c:v>
                      </c:pt>
                      <c:pt idx="2">
                        <c:v>EHCP (E)</c:v>
                      </c:pt>
                      <c:pt idx="3">
                        <c:v>Total SEND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'Identification of Need'!$C$13:$C$16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100</c:v>
                      </c:pt>
                      <c:pt idx="1">
                        <c:v>12</c:v>
                      </c:pt>
                      <c:pt idx="2">
                        <c:v>3</c:v>
                      </c:pt>
                      <c:pt idx="3">
                        <c:v>15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F30-4149-8E52-BAADA837AAA4}"/>
                  </c:ext>
                </c:extLst>
              </c15:ser>
            </c15:filteredBarSeries>
          </c:ext>
        </c:extLst>
      </c:barChart>
      <c:catAx>
        <c:axId val="745894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5896360"/>
        <c:crossesAt val="0"/>
        <c:auto val="1"/>
        <c:lblAlgn val="ctr"/>
        <c:lblOffset val="100"/>
        <c:noMultiLvlLbl val="0"/>
      </c:catAx>
      <c:valAx>
        <c:axId val="745896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589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477041191474688"/>
          <c:y val="0.87221430905675124"/>
          <c:w val="0.50668276614018393"/>
          <c:h val="0.126380522023562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Primary Area of Need</a:t>
            </a:r>
          </a:p>
        </c:rich>
      </c:tx>
      <c:layout>
        <c:manualLayout>
          <c:xMode val="edge"/>
          <c:yMode val="edge"/>
          <c:x val="0.36961179087728635"/>
          <c:y val="2.3436219669334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3665723983838269"/>
          <c:y val="8.995371936370207E-2"/>
          <c:w val="0.63302896271328202"/>
          <c:h val="0.8052634392923107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'Identification of Need'!$D$20</c:f>
              <c:strCache>
                <c:ptCount val="1"/>
                <c:pt idx="0">
                  <c:v>England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'Identification of Need'!$B$21:$B$33</c:f>
              <c:strCache>
                <c:ptCount val="13"/>
                <c:pt idx="0">
                  <c:v>Moderate Learning Difficulty</c:v>
                </c:pt>
                <c:pt idx="1">
                  <c:v>Profound &amp; Multiple Learning Difficulty</c:v>
                </c:pt>
                <c:pt idx="2">
                  <c:v>Severe Learning Difficulty</c:v>
                </c:pt>
                <c:pt idx="3">
                  <c:v>Specific Learning Difficulty</c:v>
                </c:pt>
                <c:pt idx="4">
                  <c:v>Autistic Spectrum Disorder</c:v>
                </c:pt>
                <c:pt idx="5">
                  <c:v>Speech, Language and Communication needs</c:v>
                </c:pt>
                <c:pt idx="6">
                  <c:v>SEN support but no specialist assessment of type of need</c:v>
                </c:pt>
                <c:pt idx="7">
                  <c:v>Other Difficulty/Disability</c:v>
                </c:pt>
                <c:pt idx="8">
                  <c:v>Social, Emotional and Mental Health</c:v>
                </c:pt>
                <c:pt idx="9">
                  <c:v>Hearing Impairment</c:v>
                </c:pt>
                <c:pt idx="10">
                  <c:v>Multi- Sensory Impairment</c:v>
                </c:pt>
                <c:pt idx="11">
                  <c:v>Physical Disability</c:v>
                </c:pt>
                <c:pt idx="12">
                  <c:v>Visual Impairment</c:v>
                </c:pt>
              </c:strCache>
            </c:strRef>
          </c:cat>
          <c:val>
            <c:numRef>
              <c:f>'Identification of Need'!$D$21:$D$33</c:f>
              <c:numCache>
                <c:formatCode>0.0%</c:formatCode>
                <c:ptCount val="13"/>
                <c:pt idx="0">
                  <c:v>0.17799999999999999</c:v>
                </c:pt>
                <c:pt idx="1">
                  <c:v>2E-3</c:v>
                </c:pt>
                <c:pt idx="2">
                  <c:v>5.0000000000000001E-3</c:v>
                </c:pt>
                <c:pt idx="3">
                  <c:v>9.9000000000000005E-2</c:v>
                </c:pt>
                <c:pt idx="4">
                  <c:v>0.1</c:v>
                </c:pt>
                <c:pt idx="5">
                  <c:v>0.29599999999999999</c:v>
                </c:pt>
                <c:pt idx="6">
                  <c:v>5.1999999999999998E-2</c:v>
                </c:pt>
                <c:pt idx="7">
                  <c:v>3.1E-2</c:v>
                </c:pt>
                <c:pt idx="8">
                  <c:v>0.186</c:v>
                </c:pt>
                <c:pt idx="9">
                  <c:v>1.4E-2</c:v>
                </c:pt>
                <c:pt idx="10">
                  <c:v>3.0000000000000001E-3</c:v>
                </c:pt>
                <c:pt idx="11">
                  <c:v>2.5000000000000001E-2</c:v>
                </c:pt>
                <c:pt idx="12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98-4360-9FE5-0BEB8BEBF79C}"/>
            </c:ext>
          </c:extLst>
        </c:ser>
        <c:ser>
          <c:idx val="2"/>
          <c:order val="2"/>
          <c:tx>
            <c:strRef>
              <c:f>'Identification of Need'!$E$20</c:f>
              <c:strCache>
                <c:ptCount val="1"/>
                <c:pt idx="0">
                  <c:v>Norfolk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'Identification of Need'!$B$21:$B$33</c:f>
              <c:strCache>
                <c:ptCount val="13"/>
                <c:pt idx="0">
                  <c:v>Moderate Learning Difficulty</c:v>
                </c:pt>
                <c:pt idx="1">
                  <c:v>Profound &amp; Multiple Learning Difficulty</c:v>
                </c:pt>
                <c:pt idx="2">
                  <c:v>Severe Learning Difficulty</c:v>
                </c:pt>
                <c:pt idx="3">
                  <c:v>Specific Learning Difficulty</c:v>
                </c:pt>
                <c:pt idx="4">
                  <c:v>Autistic Spectrum Disorder</c:v>
                </c:pt>
                <c:pt idx="5">
                  <c:v>Speech, Language and Communication needs</c:v>
                </c:pt>
                <c:pt idx="6">
                  <c:v>SEN support but no specialist assessment of type of need</c:v>
                </c:pt>
                <c:pt idx="7">
                  <c:v>Other Difficulty/Disability</c:v>
                </c:pt>
                <c:pt idx="8">
                  <c:v>Social, Emotional and Mental Health</c:v>
                </c:pt>
                <c:pt idx="9">
                  <c:v>Hearing Impairment</c:v>
                </c:pt>
                <c:pt idx="10">
                  <c:v>Multi- Sensory Impairment</c:v>
                </c:pt>
                <c:pt idx="11">
                  <c:v>Physical Disability</c:v>
                </c:pt>
                <c:pt idx="12">
                  <c:v>Visual Impairment</c:v>
                </c:pt>
              </c:strCache>
            </c:strRef>
          </c:cat>
          <c:val>
            <c:numRef>
              <c:f>'Identification of Need'!$E$21:$E$33</c:f>
              <c:numCache>
                <c:formatCode>0.0%</c:formatCode>
                <c:ptCount val="13"/>
                <c:pt idx="0">
                  <c:v>0.16700000000000001</c:v>
                </c:pt>
                <c:pt idx="1">
                  <c:v>2E-3</c:v>
                </c:pt>
                <c:pt idx="2">
                  <c:v>4.0000000000000001E-3</c:v>
                </c:pt>
                <c:pt idx="3">
                  <c:v>8.2000000000000003E-2</c:v>
                </c:pt>
                <c:pt idx="4">
                  <c:v>6.6000000000000003E-2</c:v>
                </c:pt>
                <c:pt idx="5">
                  <c:v>0.29299999999999998</c:v>
                </c:pt>
                <c:pt idx="6">
                  <c:v>9.1999999999999998E-2</c:v>
                </c:pt>
                <c:pt idx="7">
                  <c:v>2.3E-2</c:v>
                </c:pt>
                <c:pt idx="8">
                  <c:v>0.22</c:v>
                </c:pt>
                <c:pt idx="9">
                  <c:v>1.0999999999999999E-2</c:v>
                </c:pt>
                <c:pt idx="10">
                  <c:v>4.0000000000000001E-3</c:v>
                </c:pt>
                <c:pt idx="11">
                  <c:v>2.8000000000000001E-2</c:v>
                </c:pt>
                <c:pt idx="12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98-4360-9FE5-0BEB8BEBF79C}"/>
            </c:ext>
          </c:extLst>
        </c:ser>
        <c:ser>
          <c:idx val="3"/>
          <c:order val="3"/>
          <c:tx>
            <c:strRef>
              <c:f>'Identification of Need'!$F$20</c:f>
              <c:strCache>
                <c:ptCount val="1"/>
                <c:pt idx="0">
                  <c:v>Test Primary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'Identification of Need'!$B$21:$B$33</c:f>
              <c:strCache>
                <c:ptCount val="13"/>
                <c:pt idx="0">
                  <c:v>Moderate Learning Difficulty</c:v>
                </c:pt>
                <c:pt idx="1">
                  <c:v>Profound &amp; Multiple Learning Difficulty</c:v>
                </c:pt>
                <c:pt idx="2">
                  <c:v>Severe Learning Difficulty</c:v>
                </c:pt>
                <c:pt idx="3">
                  <c:v>Specific Learning Difficulty</c:v>
                </c:pt>
                <c:pt idx="4">
                  <c:v>Autistic Spectrum Disorder</c:v>
                </c:pt>
                <c:pt idx="5">
                  <c:v>Speech, Language and Communication needs</c:v>
                </c:pt>
                <c:pt idx="6">
                  <c:v>SEN support but no specialist assessment of type of need</c:v>
                </c:pt>
                <c:pt idx="7">
                  <c:v>Other Difficulty/Disability</c:v>
                </c:pt>
                <c:pt idx="8">
                  <c:v>Social, Emotional and Mental Health</c:v>
                </c:pt>
                <c:pt idx="9">
                  <c:v>Hearing Impairment</c:v>
                </c:pt>
                <c:pt idx="10">
                  <c:v>Multi- Sensory Impairment</c:v>
                </c:pt>
                <c:pt idx="11">
                  <c:v>Physical Disability</c:v>
                </c:pt>
                <c:pt idx="12">
                  <c:v>Visual Impairment</c:v>
                </c:pt>
              </c:strCache>
            </c:strRef>
          </c:cat>
          <c:val>
            <c:numRef>
              <c:f>'Identification of Need'!$F$21:$F$33</c:f>
              <c:numCache>
                <c:formatCode>0.0%</c:formatCode>
                <c:ptCount val="13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0.13333333333333333</c:v>
                </c:pt>
                <c:pt idx="5">
                  <c:v>0.26666666666666666</c:v>
                </c:pt>
                <c:pt idx="6">
                  <c:v>6.6666666666666666E-2</c:v>
                </c:pt>
                <c:pt idx="7">
                  <c:v>6.6666666666666666E-2</c:v>
                </c:pt>
                <c:pt idx="8">
                  <c:v>0.33333333333333331</c:v>
                </c:pt>
                <c:pt idx="9">
                  <c:v>6.6666666666666666E-2</c:v>
                </c:pt>
                <c:pt idx="10">
                  <c:v>0</c:v>
                </c:pt>
                <c:pt idx="11">
                  <c:v>6.6666666666666666E-2</c:v>
                </c:pt>
                <c:pt idx="1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98-44E4-9FD3-CA2DB6A15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45894720"/>
        <c:axId val="745896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'Identification of Need'!$C$20</c15:sqref>
                        </c15:formulaRef>
                      </c:ext>
                    </c:extLst>
                    <c:strCache>
                      <c:ptCount val="1"/>
                      <c:pt idx="0">
                        <c:v>No. of CYP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'Identification of Need'!$B$21:$B$33</c15:sqref>
                        </c15:formulaRef>
                      </c:ext>
                    </c:extLst>
                    <c:strCache>
                      <c:ptCount val="13"/>
                      <c:pt idx="0">
                        <c:v>Moderate Learning Difficulty</c:v>
                      </c:pt>
                      <c:pt idx="1">
                        <c:v>Profound &amp; Multiple Learning Difficulty</c:v>
                      </c:pt>
                      <c:pt idx="2">
                        <c:v>Severe Learning Difficulty</c:v>
                      </c:pt>
                      <c:pt idx="3">
                        <c:v>Specific Learning Difficulty</c:v>
                      </c:pt>
                      <c:pt idx="4">
                        <c:v>Autistic Spectrum Disorder</c:v>
                      </c:pt>
                      <c:pt idx="5">
                        <c:v>Speech, Language and Communication needs</c:v>
                      </c:pt>
                      <c:pt idx="6">
                        <c:v>SEN support but no specialist assessment of type of need</c:v>
                      </c:pt>
                      <c:pt idx="7">
                        <c:v>Other Difficulty/Disability</c:v>
                      </c:pt>
                      <c:pt idx="8">
                        <c:v>Social, Emotional and Mental Health</c:v>
                      </c:pt>
                      <c:pt idx="9">
                        <c:v>Hearing Impairment</c:v>
                      </c:pt>
                      <c:pt idx="10">
                        <c:v>Multi- Sensory Impairment</c:v>
                      </c:pt>
                      <c:pt idx="11">
                        <c:v>Physical Disability</c:v>
                      </c:pt>
                      <c:pt idx="12">
                        <c:v>Visual Impairment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'Identification of Need'!$C$21:$C$33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5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4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5</c:v>
                      </c:pt>
                      <c:pt idx="9">
                        <c:v>1</c:v>
                      </c:pt>
                      <c:pt idx="10">
                        <c:v>0</c:v>
                      </c:pt>
                      <c:pt idx="11">
                        <c:v>1</c:v>
                      </c:pt>
                      <c:pt idx="12">
                        <c:v>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C98-4360-9FE5-0BEB8BEBF79C}"/>
                  </c:ext>
                </c:extLst>
              </c15:ser>
            </c15:filteredBarSeries>
          </c:ext>
        </c:extLst>
      </c:barChart>
      <c:catAx>
        <c:axId val="74589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5896360"/>
        <c:crosses val="autoZero"/>
        <c:auto val="1"/>
        <c:lblAlgn val="ctr"/>
        <c:lblOffset val="100"/>
        <c:noMultiLvlLbl val="0"/>
      </c:catAx>
      <c:valAx>
        <c:axId val="745896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4589472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890007906959053"/>
          <c:y val="0.93764594240714294"/>
          <c:w val="0.50866511297204742"/>
          <c:h val="6.1508434532904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>
                <a:latin typeface="Arial" panose="020B0604020202020204" pitchFamily="34" charset="0"/>
                <a:cs typeface="Arial" panose="020B0604020202020204" pitchFamily="34" charset="0"/>
              </a:rPr>
              <a:t>Type of Primary</a:t>
            </a:r>
            <a:r>
              <a:rPr lang="en-GB" baseline="0">
                <a:latin typeface="Arial" panose="020B0604020202020204" pitchFamily="34" charset="0"/>
                <a:cs typeface="Arial" panose="020B0604020202020204" pitchFamily="34" charset="0"/>
              </a:rPr>
              <a:t> need as represented in four broad areas</a:t>
            </a:r>
            <a:endParaRPr lang="en-GB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'Identification of Need'!$D$39</c:f>
              <c:strCache>
                <c:ptCount val="1"/>
                <c:pt idx="0">
                  <c:v>England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'Identification of Need'!$B$40:$B$45</c:f>
              <c:strCache>
                <c:ptCount val="6"/>
                <c:pt idx="0">
                  <c:v>Communication and interaction </c:v>
                </c:pt>
                <c:pt idx="1">
                  <c:v>Sensory and physical</c:v>
                </c:pt>
                <c:pt idx="2">
                  <c:v>Cognition and learning </c:v>
                </c:pt>
                <c:pt idx="3">
                  <c:v>Social, Emotional &amp; Mental Health</c:v>
                </c:pt>
                <c:pt idx="4">
                  <c:v>Other</c:v>
                </c:pt>
                <c:pt idx="5">
                  <c:v>No Specialist Assessment</c:v>
                </c:pt>
              </c:strCache>
            </c:strRef>
          </c:cat>
          <c:val>
            <c:numRef>
              <c:f>'Identification of Need'!$D$40:$D$45</c:f>
              <c:numCache>
                <c:formatCode>0.0%</c:formatCode>
                <c:ptCount val="6"/>
                <c:pt idx="0">
                  <c:v>0.39600000000000002</c:v>
                </c:pt>
                <c:pt idx="1">
                  <c:v>0.05</c:v>
                </c:pt>
                <c:pt idx="2">
                  <c:v>0.28400000000000003</c:v>
                </c:pt>
                <c:pt idx="3">
                  <c:v>0.186</c:v>
                </c:pt>
                <c:pt idx="4">
                  <c:v>3.1E-2</c:v>
                </c:pt>
                <c:pt idx="5">
                  <c:v>5.1999999999999998E-2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A1-454F-AFFC-B38BA51643A5}"/>
            </c:ext>
          </c:extLst>
        </c:ser>
        <c:ser>
          <c:idx val="2"/>
          <c:order val="2"/>
          <c:tx>
            <c:strRef>
              <c:f>'Identification of Need'!$E$39</c:f>
              <c:strCache>
                <c:ptCount val="1"/>
                <c:pt idx="0">
                  <c:v>Norfolk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'Identification of Need'!$B$40:$B$45</c:f>
              <c:strCache>
                <c:ptCount val="6"/>
                <c:pt idx="0">
                  <c:v>Communication and interaction </c:v>
                </c:pt>
                <c:pt idx="1">
                  <c:v>Sensory and physical</c:v>
                </c:pt>
                <c:pt idx="2">
                  <c:v>Cognition and learning </c:v>
                </c:pt>
                <c:pt idx="3">
                  <c:v>Social, Emotional &amp; Mental Health</c:v>
                </c:pt>
                <c:pt idx="4">
                  <c:v>Other</c:v>
                </c:pt>
                <c:pt idx="5">
                  <c:v>No Specialist Assessment</c:v>
                </c:pt>
              </c:strCache>
            </c:strRef>
          </c:cat>
          <c:val>
            <c:numRef>
              <c:f>'Identification of Need'!$E$40:$E$45</c:f>
              <c:numCache>
                <c:formatCode>0.0%</c:formatCode>
                <c:ptCount val="6"/>
                <c:pt idx="0">
                  <c:v>0.35899999999999999</c:v>
                </c:pt>
                <c:pt idx="1">
                  <c:v>5.0999999999999997E-2</c:v>
                </c:pt>
                <c:pt idx="2">
                  <c:v>0.255</c:v>
                </c:pt>
                <c:pt idx="3">
                  <c:v>0.22</c:v>
                </c:pt>
                <c:pt idx="4">
                  <c:v>2.3E-2</c:v>
                </c:pt>
                <c:pt idx="5">
                  <c:v>9.1999999999999998E-2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A1-454F-AFFC-B38BA51643A5}"/>
            </c:ext>
          </c:extLst>
        </c:ser>
        <c:ser>
          <c:idx val="3"/>
          <c:order val="3"/>
          <c:tx>
            <c:strRef>
              <c:f>'Identification of Need'!$F$39</c:f>
              <c:strCache>
                <c:ptCount val="1"/>
                <c:pt idx="0">
                  <c:v>Test Primary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'Identification of Need'!$B$40:$B$45</c:f>
              <c:strCache>
                <c:ptCount val="6"/>
                <c:pt idx="0">
                  <c:v>Communication and interaction </c:v>
                </c:pt>
                <c:pt idx="1">
                  <c:v>Sensory and physical</c:v>
                </c:pt>
                <c:pt idx="2">
                  <c:v>Cognition and learning </c:v>
                </c:pt>
                <c:pt idx="3">
                  <c:v>Social, Emotional &amp; Mental Health</c:v>
                </c:pt>
                <c:pt idx="4">
                  <c:v>Other</c:v>
                </c:pt>
                <c:pt idx="5">
                  <c:v>No Specialist Assessment</c:v>
                </c:pt>
              </c:strCache>
            </c:strRef>
          </c:cat>
          <c:val>
            <c:numRef>
              <c:f>'Identification of Need'!$F$40:$F$45</c:f>
              <c:numCache>
                <c:formatCode>0.0%</c:formatCode>
                <c:ptCount val="6"/>
                <c:pt idx="0">
                  <c:v>0.4</c:v>
                </c:pt>
                <c:pt idx="1">
                  <c:v>0.46666666666666667</c:v>
                </c:pt>
                <c:pt idx="2">
                  <c:v>0.53333333333333333</c:v>
                </c:pt>
                <c:pt idx="3">
                  <c:v>0.33333333333333331</c:v>
                </c:pt>
                <c:pt idx="4">
                  <c:v>6.6666666666666666E-2</c:v>
                </c:pt>
                <c:pt idx="5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A1-454F-AFFC-B38BA5164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6025720"/>
        <c:axId val="7560227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'Identification of Need'!$C$39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'Identification of Need'!$B$40:$B$45</c15:sqref>
                        </c15:formulaRef>
                      </c:ext>
                    </c:extLst>
                    <c:strCache>
                      <c:ptCount val="6"/>
                      <c:pt idx="0">
                        <c:v>Communication and interaction </c:v>
                      </c:pt>
                      <c:pt idx="1">
                        <c:v>Sensory and physical</c:v>
                      </c:pt>
                      <c:pt idx="2">
                        <c:v>Cognition and learning </c:v>
                      </c:pt>
                      <c:pt idx="3">
                        <c:v>Social, Emotional &amp; Mental Health</c:v>
                      </c:pt>
                      <c:pt idx="4">
                        <c:v>Other</c:v>
                      </c:pt>
                      <c:pt idx="5">
                        <c:v>No Specialist Assessment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'Identification of Need'!$C$40:$C$45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FA1-454F-AFFC-B38BA51643A5}"/>
                  </c:ext>
                </c:extLst>
              </c15:ser>
            </c15:filteredBarSeries>
          </c:ext>
        </c:extLst>
      </c:barChart>
      <c:catAx>
        <c:axId val="756025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56022768"/>
        <c:crosses val="autoZero"/>
        <c:auto val="1"/>
        <c:lblAlgn val="ctr"/>
        <c:lblOffset val="100"/>
        <c:noMultiLvlLbl val="0"/>
      </c:catAx>
      <c:valAx>
        <c:axId val="756022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5602572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200">
                <a:latin typeface="Arial" panose="020B0604020202020204" pitchFamily="34" charset="0"/>
                <a:cs typeface="Arial" panose="020B0604020202020204" pitchFamily="34" charset="0"/>
              </a:rPr>
              <a:t>Comparing</a:t>
            </a:r>
            <a:r>
              <a:rPr lang="en-GB" sz="1200" baseline="0">
                <a:latin typeface="Arial" panose="020B0604020202020204" pitchFamily="34" charset="0"/>
                <a:cs typeface="Arial" panose="020B0604020202020204" pitchFamily="34" charset="0"/>
              </a:rPr>
              <a:t> provision to need</a:t>
            </a:r>
            <a:endParaRPr lang="en-GB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'Provision (IPSEF)'!$B$14</c:f>
              <c:strCache>
                <c:ptCount val="1"/>
                <c:pt idx="0">
                  <c:v>IPSEF iLevels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'Provision (IPSEF)'!$A$15:$A$20</c15:sqref>
                  </c15:fullRef>
                </c:ext>
              </c:extLst>
              <c:f>('Provision (IPSEF)'!$A$16,'Provision (IPSEF)'!$A$18:$A$20)</c:f>
              <c:strCache>
                <c:ptCount val="4"/>
                <c:pt idx="0">
                  <c:v>Communication and Interaction</c:v>
                </c:pt>
                <c:pt idx="1">
                  <c:v>Learning and Cognition</c:v>
                </c:pt>
                <c:pt idx="2">
                  <c:v>Social, Emotional and Mental Health</c:v>
                </c:pt>
                <c:pt idx="3">
                  <c:v>Physical and Sensory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'Provision (IPSEF)'!$B$15:$B$20</c15:sqref>
                  </c15:fullRef>
                </c:ext>
              </c:extLst>
              <c:f>('Provision (IPSEF)'!$B$16,'Provision (IPSEF)'!$B$18:$B$20)</c:f>
              <c:numCache>
                <c:formatCode>0.0</c:formatCode>
                <c:ptCount val="4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0-4991-B6D7-801C919F494D}"/>
            </c:ext>
          </c:extLst>
        </c:ser>
        <c:ser>
          <c:idx val="1"/>
          <c:order val="1"/>
          <c:tx>
            <c:strRef>
              <c:f>'Provision (IPSEF)'!$C$14</c:f>
              <c:strCache>
                <c:ptCount val="1"/>
                <c:pt idx="0">
                  <c:v>INDES iLevels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'Provision (IPSEF)'!$A$15:$A$20</c15:sqref>
                  </c15:fullRef>
                </c:ext>
              </c:extLst>
              <c:f>('Provision (IPSEF)'!$A$16,'Provision (IPSEF)'!$A$18:$A$20)</c:f>
              <c:strCache>
                <c:ptCount val="4"/>
                <c:pt idx="0">
                  <c:v>Communication and Interaction</c:v>
                </c:pt>
                <c:pt idx="1">
                  <c:v>Learning and Cognition</c:v>
                </c:pt>
                <c:pt idx="2">
                  <c:v>Social, Emotional and Mental Health</c:v>
                </c:pt>
                <c:pt idx="3">
                  <c:v>Physical and Sensory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'Provision (IPSEF)'!$C$15:$C$20</c15:sqref>
                  </c15:fullRef>
                </c:ext>
              </c:extLst>
              <c:f>('Provision (IPSEF)'!$C$16,'Provision (IPSEF)'!$C$18:$C$20)</c:f>
              <c:numCache>
                <c:formatCode>0.0</c:formatCode>
                <c:ptCount val="4"/>
                <c:pt idx="0">
                  <c:v>6</c:v>
                </c:pt>
                <c:pt idx="1">
                  <c:v>4.5</c:v>
                </c:pt>
                <c:pt idx="2">
                  <c:v>4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0-4991-B6D7-801C919F4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886864"/>
        <c:axId val="1426893096"/>
      </c:barChart>
      <c:catAx>
        <c:axId val="1426886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6893096"/>
        <c:crosses val="autoZero"/>
        <c:auto val="1"/>
        <c:lblAlgn val="ctr"/>
        <c:lblOffset val="100"/>
        <c:noMultiLvlLbl val="0"/>
      </c:catAx>
      <c:valAx>
        <c:axId val="1426893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688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Permanent exclusions rate  22/23 </a:t>
            </a:r>
          </a:p>
        </c:rich>
      </c:tx>
      <c:layout>
        <c:manualLayout>
          <c:xMode val="edge"/>
          <c:yMode val="edge"/>
          <c:x val="0.24562618726525504"/>
          <c:y val="0.10256417158905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'Exclusion, Absence, Outcomes'!$C$14</c:f>
              <c:strCache>
                <c:ptCount val="1"/>
                <c:pt idx="0">
                  <c:v>England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'Exclusion, Absence, Outcomes'!$B$15:$B$17</c:f>
              <c:strCache>
                <c:ptCount val="3"/>
                <c:pt idx="0">
                  <c:v>No SEN</c:v>
                </c:pt>
                <c:pt idx="1">
                  <c:v>SEN Support (K)</c:v>
                </c:pt>
                <c:pt idx="2">
                  <c:v>EHCP (E)</c:v>
                </c:pt>
              </c:strCache>
            </c:strRef>
          </c:cat>
          <c:val>
            <c:numRef>
              <c:f>'Exclusion, Absence, Outcomes'!$C$15:$C$17</c:f>
              <c:numCache>
                <c:formatCode>0.00%</c:formatCode>
                <c:ptCount val="3"/>
                <c:pt idx="0">
                  <c:v>0</c:v>
                </c:pt>
                <c:pt idx="1">
                  <c:v>1.2999999999999999E-3</c:v>
                </c:pt>
                <c:pt idx="2">
                  <c:v>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A7-489A-883C-0A5CD01D18E6}"/>
            </c:ext>
          </c:extLst>
        </c:ser>
        <c:ser>
          <c:idx val="1"/>
          <c:order val="1"/>
          <c:tx>
            <c:strRef>
              <c:f>'Exclusion, Absence, Outcomes'!$D$14</c:f>
              <c:strCache>
                <c:ptCount val="1"/>
                <c:pt idx="0">
                  <c:v>Norfolk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'Exclusion, Absence, Outcomes'!$B$15:$B$17</c:f>
              <c:strCache>
                <c:ptCount val="3"/>
                <c:pt idx="0">
                  <c:v>No SEN</c:v>
                </c:pt>
                <c:pt idx="1">
                  <c:v>SEN Support (K)</c:v>
                </c:pt>
                <c:pt idx="2">
                  <c:v>EHCP (E)</c:v>
                </c:pt>
              </c:strCache>
            </c:strRef>
          </c:cat>
          <c:val>
            <c:numRef>
              <c:f>'Exclusion, Absence, Outcomes'!$D$15:$D$17</c:f>
              <c:numCache>
                <c:formatCode>0.00%</c:formatCode>
                <c:ptCount val="3"/>
                <c:pt idx="0">
                  <c:v>1E-4</c:v>
                </c:pt>
                <c:pt idx="1">
                  <c:v>3.0000000000000001E-3</c:v>
                </c:pt>
                <c:pt idx="2">
                  <c:v>1.0699999999999999E-2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A7-489A-883C-0A5CD01D18E6}"/>
            </c:ext>
          </c:extLst>
        </c:ser>
        <c:ser>
          <c:idx val="2"/>
          <c:order val="2"/>
          <c:tx>
            <c:strRef>
              <c:f>'Exclusion, Absence, Outcomes'!$E$14</c:f>
              <c:strCache>
                <c:ptCount val="1"/>
                <c:pt idx="0">
                  <c:v>Test Primary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'Exclusion, Absence, Outcomes'!$B$15:$B$17</c:f>
              <c:strCache>
                <c:ptCount val="3"/>
                <c:pt idx="0">
                  <c:v>No SEN</c:v>
                </c:pt>
                <c:pt idx="1">
                  <c:v>SEN Support (K)</c:v>
                </c:pt>
                <c:pt idx="2">
                  <c:v>EHCP (E)</c:v>
                </c:pt>
              </c:strCache>
            </c:strRef>
          </c:cat>
          <c:val>
            <c:numRef>
              <c:f>'Exclusion, Absence, Outcomes'!$E$15:$E$17</c:f>
              <c:numCache>
                <c:formatCode>0.00%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4697-42D2-AA08-E032E5F05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894736"/>
        <c:axId val="1426888176"/>
      </c:barChart>
      <c:catAx>
        <c:axId val="1426894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6888176"/>
        <c:crosses val="autoZero"/>
        <c:auto val="1"/>
        <c:lblAlgn val="ctr"/>
        <c:lblOffset val="100"/>
        <c:noMultiLvlLbl val="0"/>
      </c:catAx>
      <c:valAx>
        <c:axId val="1426888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689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09096808749443"/>
          <c:y val="0.12601865315436583"/>
          <c:w val="0.11890903191250561"/>
          <c:h val="0.7935674588920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Suspensions rate 22/23 </a:t>
            </a:r>
          </a:p>
        </c:rich>
      </c:tx>
      <c:layout>
        <c:manualLayout>
          <c:xMode val="edge"/>
          <c:yMode val="edge"/>
          <c:x val="0.24562618726525504"/>
          <c:y val="0.10256417158905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79748285789108"/>
          <c:y val="0.20294396805370149"/>
          <c:w val="0.69383115012089092"/>
          <c:h val="0.6067532878867842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'Exclusion, Absence, Outcomes'!$C$21</c:f>
              <c:strCache>
                <c:ptCount val="1"/>
                <c:pt idx="0">
                  <c:v>England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'Exclusion, Absence, Outcomes'!$B$22:$B$24</c:f>
              <c:strCache>
                <c:ptCount val="3"/>
                <c:pt idx="0">
                  <c:v>No SEN</c:v>
                </c:pt>
                <c:pt idx="1">
                  <c:v>SEN Support (K)</c:v>
                </c:pt>
                <c:pt idx="2">
                  <c:v>EHCP (E)</c:v>
                </c:pt>
              </c:strCache>
            </c:strRef>
          </c:cat>
          <c:val>
            <c:numRef>
              <c:f>'Exclusion, Absence, Outcomes'!$C$22:$C$24</c:f>
              <c:numCache>
                <c:formatCode>0.00%</c:formatCode>
                <c:ptCount val="3"/>
                <c:pt idx="0">
                  <c:v>4.1999999999999997E-3</c:v>
                </c:pt>
                <c:pt idx="1">
                  <c:v>7.7299999999999994E-2</c:v>
                </c:pt>
                <c:pt idx="2">
                  <c:v>0.16400000000000001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A7-489A-883C-0A5CD01D18E6}"/>
            </c:ext>
          </c:extLst>
        </c:ser>
        <c:ser>
          <c:idx val="1"/>
          <c:order val="1"/>
          <c:tx>
            <c:strRef>
              <c:f>'Exclusion, Absence, Outcomes'!$D$21</c:f>
              <c:strCache>
                <c:ptCount val="1"/>
                <c:pt idx="0">
                  <c:v>Norfolk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'Exclusion, Absence, Outcomes'!$B$22:$B$24</c:f>
              <c:strCache>
                <c:ptCount val="3"/>
                <c:pt idx="0">
                  <c:v>No SEN</c:v>
                </c:pt>
                <c:pt idx="1">
                  <c:v>SEN Support (K)</c:v>
                </c:pt>
                <c:pt idx="2">
                  <c:v>EHCP (E)</c:v>
                </c:pt>
              </c:strCache>
            </c:strRef>
          </c:cat>
          <c:val>
            <c:numRef>
              <c:f>'Exclusion, Absence, Outcomes'!$D$22:$D$24</c:f>
              <c:numCache>
                <c:formatCode>0.00%</c:formatCode>
                <c:ptCount val="3"/>
                <c:pt idx="0">
                  <c:v>9.4000000000000004E-3</c:v>
                </c:pt>
                <c:pt idx="1">
                  <c:v>0.17050000000000001</c:v>
                </c:pt>
                <c:pt idx="2">
                  <c:v>0.40360000000000001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A7-489A-883C-0A5CD01D18E6}"/>
            </c:ext>
          </c:extLst>
        </c:ser>
        <c:ser>
          <c:idx val="2"/>
          <c:order val="2"/>
          <c:tx>
            <c:strRef>
              <c:f>'Exclusion, Absence, Outcomes'!$E$21</c:f>
              <c:strCache>
                <c:ptCount val="1"/>
                <c:pt idx="0">
                  <c:v>Test Primary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'Exclusion, Absence, Outcomes'!$B$22:$B$24</c:f>
              <c:strCache>
                <c:ptCount val="3"/>
                <c:pt idx="0">
                  <c:v>No SEN</c:v>
                </c:pt>
                <c:pt idx="1">
                  <c:v>SEN Support (K)</c:v>
                </c:pt>
                <c:pt idx="2">
                  <c:v>EHCP (E)</c:v>
                </c:pt>
              </c:strCache>
            </c:strRef>
          </c:cat>
          <c:val>
            <c:numRef>
              <c:f>'Exclusion, Absence, Outcomes'!$E$22:$E$24</c:f>
              <c:numCache>
                <c:formatCode>0.00%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A366-4763-ACD3-DE690D441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894736"/>
        <c:axId val="1426888176"/>
      </c:barChart>
      <c:catAx>
        <c:axId val="1426894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6888176"/>
        <c:crosses val="autoZero"/>
        <c:auto val="1"/>
        <c:lblAlgn val="ctr"/>
        <c:lblOffset val="100"/>
        <c:noMultiLvlLbl val="0"/>
      </c:catAx>
      <c:valAx>
        <c:axId val="1426888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689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926414144538622"/>
          <c:y val="7.6941591196629272E-2"/>
          <c:w val="0.11573391785855631"/>
          <c:h val="0.753265966460463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Absence Rate %  2022-2023</a:t>
            </a:r>
          </a:p>
        </c:rich>
      </c:tx>
      <c:layout>
        <c:manualLayout>
          <c:xMode val="edge"/>
          <c:yMode val="edge"/>
          <c:x val="0.24562618726525504"/>
          <c:y val="0.10256417158905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596443613373162"/>
          <c:y val="0.21208776327152754"/>
          <c:w val="0.66088650097041823"/>
          <c:h val="0.690098674206416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'Exclusion, Absence, Outcomes'!$C$28</c:f>
              <c:strCache>
                <c:ptCount val="1"/>
                <c:pt idx="0">
                  <c:v>England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'Exclusion, Absence, Outcomes'!$B$29:$B$31</c:f>
              <c:strCache>
                <c:ptCount val="3"/>
                <c:pt idx="0">
                  <c:v>No SEN</c:v>
                </c:pt>
                <c:pt idx="1">
                  <c:v>SEN Support (K)</c:v>
                </c:pt>
                <c:pt idx="2">
                  <c:v>EHCP (E)</c:v>
                </c:pt>
              </c:strCache>
            </c:strRef>
          </c:cat>
          <c:val>
            <c:numRef>
              <c:f>'Exclusion, Absence, Outcomes'!$C$29:$C$31</c:f>
              <c:numCache>
                <c:formatCode>0.0%</c:formatCode>
                <c:ptCount val="3"/>
                <c:pt idx="0">
                  <c:v>4.5999999999999999E-2</c:v>
                </c:pt>
                <c:pt idx="1">
                  <c:v>7.0999999999999994E-2</c:v>
                </c:pt>
                <c:pt idx="2">
                  <c:v>0.104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A7-489A-883C-0A5CD01D18E6}"/>
            </c:ext>
          </c:extLst>
        </c:ser>
        <c:ser>
          <c:idx val="1"/>
          <c:order val="1"/>
          <c:tx>
            <c:strRef>
              <c:f>'Exclusion, Absence, Outcomes'!$D$28</c:f>
              <c:strCache>
                <c:ptCount val="1"/>
                <c:pt idx="0">
                  <c:v>Norfolk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'Exclusion, Absence, Outcomes'!$B$29:$B$31</c:f>
              <c:strCache>
                <c:ptCount val="3"/>
                <c:pt idx="0">
                  <c:v>No SEN</c:v>
                </c:pt>
                <c:pt idx="1">
                  <c:v>SEN Support (K)</c:v>
                </c:pt>
                <c:pt idx="2">
                  <c:v>EHCP (E)</c:v>
                </c:pt>
              </c:strCache>
            </c:strRef>
          </c:cat>
          <c:val>
            <c:numRef>
              <c:f>'Exclusion, Absence, Outcomes'!$D$29:$D$31</c:f>
              <c:numCache>
                <c:formatCode>0.0%</c:formatCode>
                <c:ptCount val="3"/>
                <c:pt idx="0">
                  <c:v>4.4999999999999998E-2</c:v>
                </c:pt>
                <c:pt idx="1">
                  <c:v>7.0999999999999994E-2</c:v>
                </c:pt>
                <c:pt idx="2">
                  <c:v>0.122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A7-489A-883C-0A5CD01D18E6}"/>
            </c:ext>
          </c:extLst>
        </c:ser>
        <c:ser>
          <c:idx val="2"/>
          <c:order val="2"/>
          <c:tx>
            <c:strRef>
              <c:f>'Exclusion, Absence, Outcomes'!$E$28</c:f>
              <c:strCache>
                <c:ptCount val="1"/>
                <c:pt idx="0">
                  <c:v>Test Primary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'Exclusion, Absence, Outcomes'!$B$29:$B$31</c:f>
              <c:strCache>
                <c:ptCount val="3"/>
                <c:pt idx="0">
                  <c:v>No SEN</c:v>
                </c:pt>
                <c:pt idx="1">
                  <c:v>SEN Support (K)</c:v>
                </c:pt>
                <c:pt idx="2">
                  <c:v>EHCP (E)</c:v>
                </c:pt>
              </c:strCache>
            </c:strRef>
          </c:cat>
          <c:val>
            <c:numRef>
              <c:f>'Exclusion, Absence, Outcomes'!$E$29:$E$31</c:f>
              <c:numCache>
                <c:formatCode>0.0%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E10F-42F3-920A-3F7316998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894736"/>
        <c:axId val="1426888176"/>
      </c:barChart>
      <c:catAx>
        <c:axId val="1426894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6888176"/>
        <c:crosses val="autoZero"/>
        <c:auto val="1"/>
        <c:lblAlgn val="ctr"/>
        <c:lblOffset val="100"/>
        <c:noMultiLvlLbl val="0"/>
      </c:catAx>
      <c:valAx>
        <c:axId val="1426888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689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886315715483141"/>
          <c:y val="0.26283379193703199"/>
          <c:w val="0.12500378449367497"/>
          <c:h val="0.5439840917142183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100" baseline="0">
                <a:latin typeface="Arial" panose="020B0604020202020204" pitchFamily="34" charset="0"/>
                <a:cs typeface="Arial" panose="020B0604020202020204" pitchFamily="34" charset="0"/>
              </a:rPr>
              <a:t>Average ELG at expected level per CYP (22/23)</a:t>
            </a:r>
            <a:endParaRPr lang="en-GB" sz="11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315616207237783"/>
          <c:y val="6.76775480632212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11126657776357"/>
          <c:y val="0.15086586588888537"/>
          <c:w val="0.65548671910640355"/>
          <c:h val="0.704089766638982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'Exclusion, Absence, Outcomes'!$C$35</c:f>
              <c:strCache>
                <c:ptCount val="1"/>
                <c:pt idx="0">
                  <c:v>England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'Exclusion, Absence, Outcomes'!$B$36:$B$38</c:f>
              <c:strCache>
                <c:ptCount val="3"/>
                <c:pt idx="0">
                  <c:v>No SEN</c:v>
                </c:pt>
                <c:pt idx="1">
                  <c:v>SEN Support (K)</c:v>
                </c:pt>
                <c:pt idx="2">
                  <c:v>EHCP (E)</c:v>
                </c:pt>
              </c:strCache>
            </c:strRef>
          </c:cat>
          <c:val>
            <c:numRef>
              <c:f>'Exclusion, Absence, Outcomes'!$C$36:$C$38</c:f>
              <c:numCache>
                <c:formatCode>0.0</c:formatCode>
                <c:ptCount val="3"/>
                <c:pt idx="0">
                  <c:v>15.4</c:v>
                </c:pt>
                <c:pt idx="1">
                  <c:v>8.9</c:v>
                </c:pt>
                <c:pt idx="2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A7-489A-883C-0A5CD01D18E6}"/>
            </c:ext>
          </c:extLst>
        </c:ser>
        <c:ser>
          <c:idx val="1"/>
          <c:order val="1"/>
          <c:tx>
            <c:strRef>
              <c:f>'Exclusion, Absence, Outcomes'!$D$35</c:f>
              <c:strCache>
                <c:ptCount val="1"/>
                <c:pt idx="0">
                  <c:v>Norfolk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'Exclusion, Absence, Outcomes'!$B$36:$B$38</c:f>
              <c:strCache>
                <c:ptCount val="3"/>
                <c:pt idx="0">
                  <c:v>No SEN</c:v>
                </c:pt>
                <c:pt idx="1">
                  <c:v>SEN Support (K)</c:v>
                </c:pt>
                <c:pt idx="2">
                  <c:v>EHCP (E)</c:v>
                </c:pt>
              </c:strCache>
            </c:strRef>
          </c:cat>
          <c:val>
            <c:numRef>
              <c:f>'Exclusion, Absence, Outcomes'!$D$36:$D$38</c:f>
              <c:numCache>
                <c:formatCode>0.0</c:formatCode>
                <c:ptCount val="3"/>
                <c:pt idx="0">
                  <c:v>15.4</c:v>
                </c:pt>
                <c:pt idx="1">
                  <c:v>9.9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A7-489A-883C-0A5CD01D18E6}"/>
            </c:ext>
          </c:extLst>
        </c:ser>
        <c:ser>
          <c:idx val="2"/>
          <c:order val="2"/>
          <c:tx>
            <c:strRef>
              <c:f>'Exclusion, Absence, Outcomes'!$E$35</c:f>
              <c:strCache>
                <c:ptCount val="1"/>
                <c:pt idx="0">
                  <c:v>Test Primary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'Exclusion, Absence, Outcomes'!$B$36:$B$38</c:f>
              <c:strCache>
                <c:ptCount val="3"/>
                <c:pt idx="0">
                  <c:v>No SEN</c:v>
                </c:pt>
                <c:pt idx="1">
                  <c:v>SEN Support (K)</c:v>
                </c:pt>
                <c:pt idx="2">
                  <c:v>EHCP (E)</c:v>
                </c:pt>
              </c:strCache>
            </c:strRef>
          </c:cat>
          <c:val>
            <c:numRef>
              <c:f>'Exclusion, Absence, Outcomes'!$E$36:$E$38</c:f>
              <c:numCache>
                <c:formatCode>0.0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9298-4640-A3C6-5AFF9AE53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894736"/>
        <c:axId val="1426888176"/>
      </c:barChart>
      <c:catAx>
        <c:axId val="1426894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6888176"/>
        <c:crosses val="autoZero"/>
        <c:auto val="1"/>
        <c:lblAlgn val="ctr"/>
        <c:lblOffset val="100"/>
        <c:noMultiLvlLbl val="0"/>
      </c:catAx>
      <c:valAx>
        <c:axId val="1426888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689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6759116798616"/>
          <c:y val="0.25965275367871626"/>
          <c:w val="0.16630083701064638"/>
          <c:h val="0.525751557174756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KS2 RWM Expected Standard (2022/23)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'Exclusion, Absence, Outcomes'!$C$49</c:f>
              <c:strCache>
                <c:ptCount val="1"/>
                <c:pt idx="0">
                  <c:v>England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'Exclusion, Absence, Outcomes'!$B$50:$B$52</c:f>
              <c:strCache>
                <c:ptCount val="3"/>
                <c:pt idx="0">
                  <c:v>No SEN</c:v>
                </c:pt>
                <c:pt idx="1">
                  <c:v>SEN Support (K)</c:v>
                </c:pt>
                <c:pt idx="2">
                  <c:v>EHCP (E)</c:v>
                </c:pt>
              </c:strCache>
            </c:strRef>
          </c:cat>
          <c:val>
            <c:numRef>
              <c:f>'Exclusion, Absence, Outcomes'!$C$50:$C$52</c:f>
              <c:numCache>
                <c:formatCode>0%</c:formatCode>
                <c:ptCount val="3"/>
                <c:pt idx="0">
                  <c:v>0.7</c:v>
                </c:pt>
                <c:pt idx="1">
                  <c:v>0.23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BC-4D5F-9AB2-E0C7C9A41B98}"/>
            </c:ext>
          </c:extLst>
        </c:ser>
        <c:ser>
          <c:idx val="1"/>
          <c:order val="1"/>
          <c:tx>
            <c:strRef>
              <c:f>'Exclusion, Absence, Outcomes'!$D$49</c:f>
              <c:strCache>
                <c:ptCount val="1"/>
                <c:pt idx="0">
                  <c:v>Norfolk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'Exclusion, Absence, Outcomes'!$B$50:$B$52</c:f>
              <c:strCache>
                <c:ptCount val="3"/>
                <c:pt idx="0">
                  <c:v>No SEN</c:v>
                </c:pt>
                <c:pt idx="1">
                  <c:v>SEN Support (K)</c:v>
                </c:pt>
                <c:pt idx="2">
                  <c:v>EHCP (E)</c:v>
                </c:pt>
              </c:strCache>
            </c:strRef>
          </c:cat>
          <c:val>
            <c:numRef>
              <c:f>'Exclusion, Absence, Outcomes'!$D$50:$D$52</c:f>
              <c:numCache>
                <c:formatCode>0%</c:formatCode>
                <c:ptCount val="3"/>
                <c:pt idx="0">
                  <c:v>0.64</c:v>
                </c:pt>
                <c:pt idx="1">
                  <c:v>0.19</c:v>
                </c:pt>
                <c:pt idx="2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BC-4D5F-9AB2-E0C7C9A41B98}"/>
            </c:ext>
          </c:extLst>
        </c:ser>
        <c:ser>
          <c:idx val="2"/>
          <c:order val="2"/>
          <c:tx>
            <c:strRef>
              <c:f>'Exclusion, Absence, Outcomes'!$E$49</c:f>
              <c:strCache>
                <c:ptCount val="1"/>
                <c:pt idx="0">
                  <c:v>Test Primary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'Exclusion, Absence, Outcomes'!$B$50:$B$52</c:f>
              <c:strCache>
                <c:ptCount val="3"/>
                <c:pt idx="0">
                  <c:v>No SEN</c:v>
                </c:pt>
                <c:pt idx="1">
                  <c:v>SEN Support (K)</c:v>
                </c:pt>
                <c:pt idx="2">
                  <c:v>EHCP (E)</c:v>
                </c:pt>
              </c:strCache>
            </c:strRef>
          </c:cat>
          <c:val>
            <c:numRef>
              <c:f>'Exclusion, Absence, Outcomes'!$E$50:$E$52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45BC-4D5F-9AB2-E0C7C9A41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92473840"/>
        <c:axId val="792474168"/>
      </c:barChart>
      <c:catAx>
        <c:axId val="792473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92474168"/>
        <c:crosses val="autoZero"/>
        <c:auto val="1"/>
        <c:lblAlgn val="ctr"/>
        <c:lblOffset val="100"/>
        <c:noMultiLvlLbl val="0"/>
      </c:catAx>
      <c:valAx>
        <c:axId val="79247416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9247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>
                <a:latin typeface="Arial" panose="020B0604020202020204" pitchFamily="34" charset="0"/>
                <a:cs typeface="Arial" panose="020B0604020202020204" pitchFamily="34" charset="0"/>
              </a:rPr>
              <a:t>% of CYP with Good Level of Development (2022/23)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543349754723907"/>
          <c:y val="0.14140258352667853"/>
          <c:w val="0.76662577264228959"/>
          <c:h val="0.77524684513437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'Exclusion, Absence, Outcomes'!$C$55</c:f>
              <c:strCache>
                <c:ptCount val="1"/>
                <c:pt idx="0">
                  <c:v>England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'Exclusion, Absence, Outcomes'!$B$56:$B$58</c:f>
              <c:strCache>
                <c:ptCount val="3"/>
                <c:pt idx="0">
                  <c:v>No SEN</c:v>
                </c:pt>
                <c:pt idx="1">
                  <c:v>SEN Support (K)</c:v>
                </c:pt>
                <c:pt idx="2">
                  <c:v>EHCP (E)</c:v>
                </c:pt>
              </c:strCache>
            </c:strRef>
          </c:cat>
          <c:val>
            <c:numRef>
              <c:f>'Exclusion, Absence, Outcomes'!$C$56:$C$58</c:f>
              <c:numCache>
                <c:formatCode>0%</c:formatCode>
                <c:ptCount val="3"/>
                <c:pt idx="0">
                  <c:v>0.75600000000000001</c:v>
                </c:pt>
                <c:pt idx="1">
                  <c:v>0.249</c:v>
                </c:pt>
                <c:pt idx="2">
                  <c:v>3.7999999999999999E-2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0-40A8-9919-BF91EDDE9431}"/>
            </c:ext>
          </c:extLst>
        </c:ser>
        <c:ser>
          <c:idx val="1"/>
          <c:order val="1"/>
          <c:tx>
            <c:strRef>
              <c:f>'Exclusion, Absence, Outcomes'!$D$55</c:f>
              <c:strCache>
                <c:ptCount val="1"/>
                <c:pt idx="0">
                  <c:v>Norfolk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'Exclusion, Absence, Outcomes'!$B$56:$B$58</c:f>
              <c:strCache>
                <c:ptCount val="3"/>
                <c:pt idx="0">
                  <c:v>No SEN</c:v>
                </c:pt>
                <c:pt idx="1">
                  <c:v>SEN Support (K)</c:v>
                </c:pt>
                <c:pt idx="2">
                  <c:v>EHCP (E)</c:v>
                </c:pt>
              </c:strCache>
            </c:strRef>
          </c:cat>
          <c:val>
            <c:numRef>
              <c:f>'Exclusion, Absence, Outcomes'!$D$56:$D$58</c:f>
              <c:numCache>
                <c:formatCode>0%</c:formatCode>
                <c:ptCount val="3"/>
                <c:pt idx="0">
                  <c:v>0.751</c:v>
                </c:pt>
                <c:pt idx="1">
                  <c:v>0.28999999999999998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0-40A8-9919-BF91EDDE9431}"/>
            </c:ext>
          </c:extLst>
        </c:ser>
        <c:ser>
          <c:idx val="2"/>
          <c:order val="2"/>
          <c:tx>
            <c:strRef>
              <c:f>'Exclusion, Absence, Outcomes'!$E$55</c:f>
              <c:strCache>
                <c:ptCount val="1"/>
                <c:pt idx="0">
                  <c:v>Test Primary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'Exclusion, Absence, Outcomes'!$B$56:$B$58</c:f>
              <c:strCache>
                <c:ptCount val="3"/>
                <c:pt idx="0">
                  <c:v>No SEN</c:v>
                </c:pt>
                <c:pt idx="1">
                  <c:v>SEN Support (K)</c:v>
                </c:pt>
                <c:pt idx="2">
                  <c:v>EHCP (E)</c:v>
                </c:pt>
              </c:strCache>
            </c:strRef>
          </c:cat>
          <c:val>
            <c:numRef>
              <c:f>'Exclusion, Absence, Outcomes'!$E$56:$E$58</c:f>
              <c:numCache>
                <c:formatCode>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2E90-40A8-9919-BF91EDDE9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95414072"/>
        <c:axId val="895412992"/>
      </c:barChart>
      <c:catAx>
        <c:axId val="895414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412992"/>
        <c:crosses val="autoZero"/>
        <c:auto val="1"/>
        <c:lblAlgn val="ctr"/>
        <c:lblOffset val="100"/>
        <c:noMultiLvlLbl val="0"/>
      </c:catAx>
      <c:valAx>
        <c:axId val="89541299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414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13845894306315"/>
          <c:y val="0.13774179984807292"/>
          <c:w val="0.14491814189976321"/>
          <c:h val="0.49094577236680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>
                <a:latin typeface="Arial" panose="020B0604020202020204" pitchFamily="34" charset="0"/>
                <a:cs typeface="Arial" panose="020B0604020202020204" pitchFamily="34" charset="0"/>
              </a:rPr>
              <a:t>% ES in Phonics  screening check Y1 (2022/23)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'Exclusion, Absence, Outcomes'!$C$42</c:f>
              <c:strCache>
                <c:ptCount val="1"/>
                <c:pt idx="0">
                  <c:v>England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'Exclusion, Absence, Outcomes'!$B$43:$B$45</c:f>
              <c:strCache>
                <c:ptCount val="3"/>
                <c:pt idx="0">
                  <c:v>No SEN</c:v>
                </c:pt>
                <c:pt idx="1">
                  <c:v>SEN Support (K)</c:v>
                </c:pt>
                <c:pt idx="2">
                  <c:v>EHCP (E)</c:v>
                </c:pt>
              </c:strCache>
            </c:strRef>
          </c:cat>
          <c:val>
            <c:numRef>
              <c:f>'Exclusion, Absence, Outcomes'!$C$43:$C$45</c:f>
              <c:numCache>
                <c:formatCode>0%</c:formatCode>
                <c:ptCount val="3"/>
                <c:pt idx="0">
                  <c:v>0.88</c:v>
                </c:pt>
                <c:pt idx="1">
                  <c:v>0.48</c:v>
                </c:pt>
                <c:pt idx="2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D-44DD-8088-7F139E6CD206}"/>
            </c:ext>
          </c:extLst>
        </c:ser>
        <c:ser>
          <c:idx val="1"/>
          <c:order val="1"/>
          <c:tx>
            <c:strRef>
              <c:f>'Exclusion, Absence, Outcomes'!$D$42</c:f>
              <c:strCache>
                <c:ptCount val="1"/>
                <c:pt idx="0">
                  <c:v>Norfolk</c:v>
                </c:pt>
              </c:strCache>
            </c:strRef>
          </c:tx>
          <c:spPr>
            <a:solidFill>
              <a:srgbClr val="67B97B"/>
            </a:solidFill>
            <a:ln>
              <a:noFill/>
            </a:ln>
            <a:effectLst/>
          </c:spPr>
          <c:invertIfNegative val="0"/>
          <c:cat>
            <c:strRef>
              <c:f>'Exclusion, Absence, Outcomes'!$B$43:$B$45</c:f>
              <c:strCache>
                <c:ptCount val="3"/>
                <c:pt idx="0">
                  <c:v>No SEN</c:v>
                </c:pt>
                <c:pt idx="1">
                  <c:v>SEN Support (K)</c:v>
                </c:pt>
                <c:pt idx="2">
                  <c:v>EHCP (E)</c:v>
                </c:pt>
              </c:strCache>
            </c:strRef>
          </c:cat>
          <c:val>
            <c:numRef>
              <c:f>'Exclusion, Absence, Outcomes'!$D$43:$D$45</c:f>
              <c:numCache>
                <c:formatCode>0%</c:formatCode>
                <c:ptCount val="3"/>
                <c:pt idx="0">
                  <c:v>0.86</c:v>
                </c:pt>
                <c:pt idx="1">
                  <c:v>0.46</c:v>
                </c:pt>
                <c:pt idx="2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CD-44DD-8088-7F139E6CD206}"/>
            </c:ext>
          </c:extLst>
        </c:ser>
        <c:ser>
          <c:idx val="2"/>
          <c:order val="2"/>
          <c:tx>
            <c:strRef>
              <c:f>'Exclusion, Absence, Outcomes'!$E$42</c:f>
              <c:strCache>
                <c:ptCount val="1"/>
                <c:pt idx="0">
                  <c:v>Test Primary 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'Exclusion, Absence, Outcomes'!$B$43:$B$45</c:f>
              <c:strCache>
                <c:ptCount val="3"/>
                <c:pt idx="0">
                  <c:v>No SEN</c:v>
                </c:pt>
                <c:pt idx="1">
                  <c:v>SEN Support (K)</c:v>
                </c:pt>
                <c:pt idx="2">
                  <c:v>EHCP (E)</c:v>
                </c:pt>
              </c:strCache>
            </c:strRef>
          </c:cat>
          <c:val>
            <c:numRef>
              <c:f>'Exclusion, Absence, Outcomes'!$E$43:$E$45</c:f>
              <c:numCache>
                <c:formatCode>0%</c:formatCode>
                <c:ptCount val="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CD-44DD-8088-7F139E6C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02201816"/>
        <c:axId val="434311080"/>
      </c:barChart>
      <c:catAx>
        <c:axId val="1002201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311080"/>
        <c:crosses val="autoZero"/>
        <c:auto val="1"/>
        <c:lblAlgn val="ctr"/>
        <c:lblOffset val="100"/>
        <c:noMultiLvlLbl val="0"/>
      </c:catAx>
      <c:valAx>
        <c:axId val="434311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201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8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image" Target="../media/image2.png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101600</xdr:rowOff>
    </xdr:from>
    <xdr:ext cx="1651000" cy="724885"/>
    <xdr:pic>
      <xdr:nvPicPr>
        <xdr:cNvPr id="2" name="Picture 1" descr="Inclusion and SEND Logo.  The Ampersand is multicoloured.">
          <a:extLst>
            <a:ext uri="{FF2B5EF4-FFF2-40B4-BE49-F238E27FC236}">
              <a16:creationId xmlns:a16="http://schemas.microsoft.com/office/drawing/2014/main" id="{0E2C05F6-44A9-4B5D-8120-31843E0A2ADD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01600"/>
          <a:ext cx="1651000" cy="724885"/>
        </a:xfrm>
        <a:prstGeom prst="rect">
          <a:avLst/>
        </a:prstGeom>
      </xdr:spPr>
    </xdr:pic>
    <xdr:clientData/>
  </xdr:oneCellAnchor>
  <xdr:oneCellAnchor>
    <xdr:from>
      <xdr:col>8</xdr:col>
      <xdr:colOff>716170</xdr:colOff>
      <xdr:row>47</xdr:row>
      <xdr:rowOff>58492</xdr:rowOff>
    </xdr:from>
    <xdr:ext cx="1655341" cy="1106530"/>
    <xdr:pic>
      <xdr:nvPicPr>
        <xdr:cNvPr id="3" name="Picture 2" descr="Flourish Logo.  Figure with raised arms in front of a blue, yellow and pink leaf.">
          <a:extLst>
            <a:ext uri="{FF2B5EF4-FFF2-40B4-BE49-F238E27FC236}">
              <a16:creationId xmlns:a16="http://schemas.microsoft.com/office/drawing/2014/main" id="{3CD5A3EB-B908-4ADC-8916-7E288697C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8995" y="9573967"/>
          <a:ext cx="1655341" cy="1106530"/>
        </a:xfrm>
        <a:prstGeom prst="rect">
          <a:avLst/>
        </a:prstGeom>
      </xdr:spPr>
    </xdr:pic>
    <xdr:clientData/>
  </xdr:oneCellAnchor>
  <xdr:oneCellAnchor>
    <xdr:from>
      <xdr:col>10</xdr:col>
      <xdr:colOff>551442</xdr:colOff>
      <xdr:row>46</xdr:row>
      <xdr:rowOff>196850</xdr:rowOff>
    </xdr:from>
    <xdr:ext cx="1519813" cy="1330421"/>
    <xdr:pic>
      <xdr:nvPicPr>
        <xdr:cNvPr id="4" name="Picture 3" descr="SEND Norfolk Logo.  Four figures with raised arms.  SEND lettering is multicoloured.">
          <a:extLst>
            <a:ext uri="{FF2B5EF4-FFF2-40B4-BE49-F238E27FC236}">
              <a16:creationId xmlns:a16="http://schemas.microsoft.com/office/drawing/2014/main" id="{4F4B8DA7-B39F-4257-9A4F-9F2F9651C4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21"/>
        <a:stretch/>
      </xdr:blipFill>
      <xdr:spPr>
        <a:xfrm>
          <a:off x="9390642" y="9512300"/>
          <a:ext cx="1519813" cy="1330421"/>
        </a:xfrm>
        <a:prstGeom prst="rect">
          <a:avLst/>
        </a:prstGeom>
      </xdr:spPr>
    </xdr:pic>
    <xdr:clientData/>
  </xdr:oneCellAnchor>
  <xdr:oneCellAnchor>
    <xdr:from>
      <xdr:col>6</xdr:col>
      <xdr:colOff>377825</xdr:colOff>
      <xdr:row>50</xdr:row>
      <xdr:rowOff>1010</xdr:rowOff>
    </xdr:from>
    <xdr:ext cx="1841895" cy="561904"/>
    <xdr:pic>
      <xdr:nvPicPr>
        <xdr:cNvPr id="5" name="Picture 4" descr="Norfolk County Council Logo">
          <a:extLst>
            <a:ext uri="{FF2B5EF4-FFF2-40B4-BE49-F238E27FC236}">
              <a16:creationId xmlns:a16="http://schemas.microsoft.com/office/drawing/2014/main" id="{40270D68-A0FF-48A4-AB00-02394539C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7600" y="10059410"/>
          <a:ext cx="1841895" cy="56190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67309</xdr:colOff>
      <xdr:row>10</xdr:row>
      <xdr:rowOff>154808</xdr:rowOff>
    </xdr:from>
    <xdr:to>
      <xdr:col>19</xdr:col>
      <xdr:colOff>623750</xdr:colOff>
      <xdr:row>17</xdr:row>
      <xdr:rowOff>2316479</xdr:rowOff>
    </xdr:to>
    <xdr:graphicFrame macro="">
      <xdr:nvGraphicFramePr>
        <xdr:cNvPr id="2" name="Chart 1" descr="% CYP with SEND Bar Chart">
          <a:extLst>
            <a:ext uri="{FF2B5EF4-FFF2-40B4-BE49-F238E27FC236}">
              <a16:creationId xmlns:a16="http://schemas.microsoft.com/office/drawing/2014/main" id="{40B7B0EE-5E1B-4DD1-8B13-F3199ACEC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28575</xdr:rowOff>
    </xdr:from>
    <xdr:to>
      <xdr:col>1</xdr:col>
      <xdr:colOff>1125776</xdr:colOff>
      <xdr:row>2</xdr:row>
      <xdr:rowOff>113195</xdr:rowOff>
    </xdr:to>
    <xdr:pic>
      <xdr:nvPicPr>
        <xdr:cNvPr id="4" name="Picture 21" descr="Inclusion and SEND Logo.  The Ampersand is multicoloured.">
          <a:extLst>
            <a:ext uri="{FF2B5EF4-FFF2-40B4-BE49-F238E27FC236}">
              <a16:creationId xmlns:a16="http://schemas.microsoft.com/office/drawing/2014/main" id="{B42545FD-1376-4784-8A49-49704492070B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28575"/>
          <a:ext cx="1532520" cy="694220"/>
        </a:xfrm>
        <a:prstGeom prst="rect">
          <a:avLst/>
        </a:prstGeom>
      </xdr:spPr>
    </xdr:pic>
    <xdr:clientData/>
  </xdr:twoCellAnchor>
  <xdr:twoCellAnchor>
    <xdr:from>
      <xdr:col>6</xdr:col>
      <xdr:colOff>108773</xdr:colOff>
      <xdr:row>19</xdr:row>
      <xdr:rowOff>0</xdr:rowOff>
    </xdr:from>
    <xdr:to>
      <xdr:col>19</xdr:col>
      <xdr:colOff>637902</xdr:colOff>
      <xdr:row>35</xdr:row>
      <xdr:rowOff>6531</xdr:rowOff>
    </xdr:to>
    <xdr:graphicFrame macro="">
      <xdr:nvGraphicFramePr>
        <xdr:cNvPr id="5" name="Chart 4" descr="Primary Area of need bar chart">
          <a:extLst>
            <a:ext uri="{FF2B5EF4-FFF2-40B4-BE49-F238E27FC236}">
              <a16:creationId xmlns:a16="http://schemas.microsoft.com/office/drawing/2014/main" id="{86213E23-49DF-4B91-9930-5E1C534EA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104322</xdr:colOff>
      <xdr:row>35</xdr:row>
      <xdr:rowOff>257443</xdr:rowOff>
    </xdr:from>
    <xdr:to>
      <xdr:col>19</xdr:col>
      <xdr:colOff>654231</xdr:colOff>
      <xdr:row>52</xdr:row>
      <xdr:rowOff>4093029</xdr:rowOff>
    </xdr:to>
    <xdr:graphicFrame macro="">
      <xdr:nvGraphicFramePr>
        <xdr:cNvPr id="6" name="Chart 5" descr="Primary Area of need as represented in four broad areas bar chart">
          <a:extLst>
            <a:ext uri="{FF2B5EF4-FFF2-40B4-BE49-F238E27FC236}">
              <a16:creationId xmlns:a16="http://schemas.microsoft.com/office/drawing/2014/main" id="{64A8530D-B922-423E-99F5-3532AFC4C8C8}"/>
            </a:ext>
            <a:ext uri="{147F2762-F138-4A5C-976F-8EAC2B608ADB}">
              <a16:predDERef xmlns:a16="http://schemas.microsoft.com/office/drawing/2014/main" pred="{C1B3EF9F-899A-47DF-97EC-B03FC03D1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13</xdr:col>
      <xdr:colOff>562046</xdr:colOff>
      <xdr:row>56</xdr:row>
      <xdr:rowOff>59131</xdr:rowOff>
    </xdr:from>
    <xdr:ext cx="1655341" cy="1106530"/>
    <xdr:pic>
      <xdr:nvPicPr>
        <xdr:cNvPr id="9" name="Picture 8" descr="Flourish Logo.  Figure with raised arms in front of a blue, yellow and pink leaf.">
          <a:extLst>
            <a:ext uri="{FF2B5EF4-FFF2-40B4-BE49-F238E27FC236}">
              <a16:creationId xmlns:a16="http://schemas.microsoft.com/office/drawing/2014/main" id="{EB6EC169-1836-45B5-9D7E-C944B58CE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5126" y="21715171"/>
          <a:ext cx="1655341" cy="1106530"/>
        </a:xfrm>
        <a:prstGeom prst="rect">
          <a:avLst/>
        </a:prstGeom>
      </xdr:spPr>
    </xdr:pic>
    <xdr:clientData/>
  </xdr:oneCellAnchor>
  <xdr:oneCellAnchor>
    <xdr:from>
      <xdr:col>15</xdr:col>
      <xdr:colOff>539401</xdr:colOff>
      <xdr:row>55</xdr:row>
      <xdr:rowOff>0</xdr:rowOff>
    </xdr:from>
    <xdr:ext cx="1519813" cy="1560079"/>
    <xdr:pic>
      <xdr:nvPicPr>
        <xdr:cNvPr id="10" name="Picture 9" descr="SEND Norfolk Logo.  Four figures with raised arms.  SEND lettering is multicoloured.">
          <a:extLst>
            <a:ext uri="{FF2B5EF4-FFF2-40B4-BE49-F238E27FC236}">
              <a16:creationId xmlns:a16="http://schemas.microsoft.com/office/drawing/2014/main" id="{DC9E6BC6-31F3-47BD-990E-99B782641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3121" y="21421633"/>
          <a:ext cx="1519813" cy="1560079"/>
        </a:xfrm>
        <a:prstGeom prst="rect">
          <a:avLst/>
        </a:prstGeom>
      </xdr:spPr>
    </xdr:pic>
    <xdr:clientData/>
  </xdr:oneCellAnchor>
  <xdr:oneCellAnchor>
    <xdr:from>
      <xdr:col>10</xdr:col>
      <xdr:colOff>571881</xdr:colOff>
      <xdr:row>59</xdr:row>
      <xdr:rowOff>29225</xdr:rowOff>
    </xdr:from>
    <xdr:ext cx="1841895" cy="561904"/>
    <xdr:pic>
      <xdr:nvPicPr>
        <xdr:cNvPr id="11" name="Picture 10" descr="Norfolk County Council Logo">
          <a:extLst>
            <a:ext uri="{FF2B5EF4-FFF2-40B4-BE49-F238E27FC236}">
              <a16:creationId xmlns:a16="http://schemas.microsoft.com/office/drawing/2014/main" id="{F9B805FA-D73E-4F2A-A205-4F45D1C46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9001" y="22165325"/>
          <a:ext cx="1841895" cy="56190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35419</xdr:colOff>
      <xdr:row>47</xdr:row>
      <xdr:rowOff>82238</xdr:rowOff>
    </xdr:from>
    <xdr:to>
      <xdr:col>9</xdr:col>
      <xdr:colOff>373349</xdr:colOff>
      <xdr:row>52</xdr:row>
      <xdr:rowOff>83918</xdr:rowOff>
    </xdr:to>
    <xdr:pic>
      <xdr:nvPicPr>
        <xdr:cNvPr id="31" name="Picture 30" descr="Flourish Logo.  Figure with raised arms in front of a blue, yellow and pink leaf.">
          <a:extLst>
            <a:ext uri="{FF2B5EF4-FFF2-40B4-BE49-F238E27FC236}">
              <a16:creationId xmlns:a16="http://schemas.microsoft.com/office/drawing/2014/main" id="{99B6CF54-2F9C-4DAB-A35B-7E1C1AA8C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7331" y="15871326"/>
          <a:ext cx="1660223" cy="1077446"/>
        </a:xfrm>
        <a:prstGeom prst="rect">
          <a:avLst/>
        </a:prstGeom>
      </xdr:spPr>
    </xdr:pic>
    <xdr:clientData/>
  </xdr:twoCellAnchor>
  <xdr:twoCellAnchor editAs="oneCell">
    <xdr:from>
      <xdr:col>9</xdr:col>
      <xdr:colOff>159057</xdr:colOff>
      <xdr:row>46</xdr:row>
      <xdr:rowOff>0</xdr:rowOff>
    </xdr:from>
    <xdr:to>
      <xdr:col>11</xdr:col>
      <xdr:colOff>386911</xdr:colOff>
      <xdr:row>53</xdr:row>
      <xdr:rowOff>105923</xdr:rowOff>
    </xdr:to>
    <xdr:pic>
      <xdr:nvPicPr>
        <xdr:cNvPr id="33" name="Picture 32" descr="SEND Norfolk Logo.  Four figures with raised arms.  SEND lettering is multicoloured.">
          <a:extLst>
            <a:ext uri="{FF2B5EF4-FFF2-40B4-BE49-F238E27FC236}">
              <a16:creationId xmlns:a16="http://schemas.microsoft.com/office/drawing/2014/main" id="{7F09D65C-DDE4-4326-8A75-C0DAE7E0B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5324" y="12285133"/>
          <a:ext cx="1544905" cy="1575493"/>
        </a:xfrm>
        <a:prstGeom prst="rect">
          <a:avLst/>
        </a:prstGeom>
      </xdr:spPr>
    </xdr:pic>
    <xdr:clientData/>
  </xdr:twoCellAnchor>
  <xdr:twoCellAnchor editAs="oneCell">
    <xdr:from>
      <xdr:col>4</xdr:col>
      <xdr:colOff>181864</xdr:colOff>
      <xdr:row>48</xdr:row>
      <xdr:rowOff>146693</xdr:rowOff>
    </xdr:from>
    <xdr:to>
      <xdr:col>6</xdr:col>
      <xdr:colOff>540451</xdr:colOff>
      <xdr:row>51</xdr:row>
      <xdr:rowOff>71056</xdr:rowOff>
    </xdr:to>
    <xdr:pic>
      <xdr:nvPicPr>
        <xdr:cNvPr id="37" name="Picture 36" descr="Norfolk County Council Logo">
          <a:extLst>
            <a:ext uri="{FF2B5EF4-FFF2-40B4-BE49-F238E27FC236}">
              <a16:creationId xmlns:a16="http://schemas.microsoft.com/office/drawing/2014/main" id="{F9F52457-D12F-4BA9-ACF3-262C7E6E7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6217" y="16193517"/>
          <a:ext cx="1905000" cy="563097"/>
        </a:xfrm>
        <a:prstGeom prst="rect">
          <a:avLst/>
        </a:prstGeom>
      </xdr:spPr>
    </xdr:pic>
    <xdr:clientData/>
  </xdr:twoCellAnchor>
  <xdr:twoCellAnchor editAs="oneCell">
    <xdr:from>
      <xdr:col>0</xdr:col>
      <xdr:colOff>182409</xdr:colOff>
      <xdr:row>0</xdr:row>
      <xdr:rowOff>6350</xdr:rowOff>
    </xdr:from>
    <xdr:to>
      <xdr:col>0</xdr:col>
      <xdr:colOff>1974111</xdr:colOff>
      <xdr:row>3</xdr:row>
      <xdr:rowOff>143948</xdr:rowOff>
    </xdr:to>
    <xdr:pic>
      <xdr:nvPicPr>
        <xdr:cNvPr id="3" name="Picture 39" descr="Inclusion and SEND Logo.  The Ampersand is multicoloured.">
          <a:extLst>
            <a:ext uri="{FF2B5EF4-FFF2-40B4-BE49-F238E27FC236}">
              <a16:creationId xmlns:a16="http://schemas.microsoft.com/office/drawing/2014/main" id="{0680FE16-AE28-42B8-A1AF-599B3AF163BA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2409" y="6350"/>
          <a:ext cx="1786216" cy="794161"/>
        </a:xfrm>
        <a:prstGeom prst="rect">
          <a:avLst/>
        </a:prstGeom>
      </xdr:spPr>
    </xdr:pic>
    <xdr:clientData/>
  </xdr:twoCellAnchor>
  <xdr:twoCellAnchor>
    <xdr:from>
      <xdr:col>5</xdr:col>
      <xdr:colOff>104864</xdr:colOff>
      <xdr:row>13</xdr:row>
      <xdr:rowOff>8279</xdr:rowOff>
    </xdr:from>
    <xdr:to>
      <xdr:col>16</xdr:col>
      <xdr:colOff>601979</xdr:colOff>
      <xdr:row>23</xdr:row>
      <xdr:rowOff>115454</xdr:rowOff>
    </xdr:to>
    <xdr:graphicFrame macro="">
      <xdr:nvGraphicFramePr>
        <xdr:cNvPr id="2" name="Chart 1" descr="Comparing provision to need bar chart">
          <a:extLst>
            <a:ext uri="{FF2B5EF4-FFF2-40B4-BE49-F238E27FC236}">
              <a16:creationId xmlns:a16="http://schemas.microsoft.com/office/drawing/2014/main" id="{FE324E69-A41A-40A3-AEBE-A1C31AE946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612775</xdr:colOff>
      <xdr:row>64</xdr:row>
      <xdr:rowOff>9525</xdr:rowOff>
    </xdr:from>
    <xdr:to>
      <xdr:col>35</xdr:col>
      <xdr:colOff>549275</xdr:colOff>
      <xdr:row>66</xdr:row>
      <xdr:rowOff>139700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CB1AC69-9D80-46E3-8E00-B5B48EDA646F}"/>
            </a:ext>
          </a:extLst>
        </xdr:cNvPr>
        <xdr:cNvSpPr/>
      </xdr:nvSpPr>
      <xdr:spPr>
        <a:xfrm>
          <a:off x="22933932" y="12998359"/>
          <a:ext cx="588554" cy="502467"/>
        </a:xfrm>
        <a:prstGeom prst="rect">
          <a:avLst/>
        </a:prstGeom>
        <a:solidFill>
          <a:sysClr val="window" lastClr="FFFFFF"/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300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oneCellAnchor>
    <xdr:from>
      <xdr:col>1</xdr:col>
      <xdr:colOff>0</xdr:colOff>
      <xdr:row>0</xdr:row>
      <xdr:rowOff>171450</xdr:rowOff>
    </xdr:from>
    <xdr:ext cx="1651000" cy="724885"/>
    <xdr:pic>
      <xdr:nvPicPr>
        <xdr:cNvPr id="3" name="Picture 2" descr="Inclusion and SEND Logo.  The Ampersand is multicoloured.">
          <a:extLst>
            <a:ext uri="{FF2B5EF4-FFF2-40B4-BE49-F238E27FC236}">
              <a16:creationId xmlns:a16="http://schemas.microsoft.com/office/drawing/2014/main" id="{DFF07011-0FC7-417A-84F3-79BCFFE13ED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320" y="172539"/>
          <a:ext cx="1651000" cy="724885"/>
        </a:xfrm>
        <a:prstGeom prst="rect">
          <a:avLst/>
        </a:prstGeom>
      </xdr:spPr>
    </xdr:pic>
    <xdr:clientData/>
  </xdr:oneCellAnchor>
  <xdr:twoCellAnchor>
    <xdr:from>
      <xdr:col>15</xdr:col>
      <xdr:colOff>122672</xdr:colOff>
      <xdr:row>67</xdr:row>
      <xdr:rowOff>77542</xdr:rowOff>
    </xdr:from>
    <xdr:to>
      <xdr:col>17</xdr:col>
      <xdr:colOff>464144</xdr:colOff>
      <xdr:row>73</xdr:row>
      <xdr:rowOff>98222</xdr:rowOff>
    </xdr:to>
    <xdr:pic>
      <xdr:nvPicPr>
        <xdr:cNvPr id="4" name="Picture 3" descr="Flourish Logo.  Figure with raised arms in front of a blue, yellow and pink leaf.">
          <a:extLst>
            <a:ext uri="{FF2B5EF4-FFF2-40B4-BE49-F238E27FC236}">
              <a16:creationId xmlns:a16="http://schemas.microsoft.com/office/drawing/2014/main" id="{E05E8A9F-33E1-4355-82A3-58C504A7D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306" y="13618282"/>
          <a:ext cx="1657555" cy="1119049"/>
        </a:xfrm>
        <a:prstGeom prst="rect">
          <a:avLst/>
        </a:prstGeom>
      </xdr:spPr>
    </xdr:pic>
    <xdr:clientData/>
  </xdr:twoCellAnchor>
  <xdr:twoCellAnchor>
    <xdr:from>
      <xdr:col>17</xdr:col>
      <xdr:colOff>130509</xdr:colOff>
      <xdr:row>67</xdr:row>
      <xdr:rowOff>19050</xdr:rowOff>
    </xdr:from>
    <xdr:to>
      <xdr:col>19</xdr:col>
      <xdr:colOff>323966</xdr:colOff>
      <xdr:row>74</xdr:row>
      <xdr:rowOff>85821</xdr:rowOff>
    </xdr:to>
    <xdr:pic>
      <xdr:nvPicPr>
        <xdr:cNvPr id="5" name="Picture 4" descr="SEND Norfolk Logo.  Four figures with raised arms.  SEND lettering is multicoloured.">
          <a:extLst>
            <a:ext uri="{FF2B5EF4-FFF2-40B4-BE49-F238E27FC236}">
              <a16:creationId xmlns:a16="http://schemas.microsoft.com/office/drawing/2014/main" id="{C915CD73-4162-401E-9A63-63442971EB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21"/>
        <a:stretch/>
      </xdr:blipFill>
      <xdr:spPr>
        <a:xfrm>
          <a:off x="11307960" y="13560879"/>
          <a:ext cx="1506275" cy="1342576"/>
        </a:xfrm>
        <a:prstGeom prst="rect">
          <a:avLst/>
        </a:prstGeom>
      </xdr:spPr>
    </xdr:pic>
    <xdr:clientData/>
  </xdr:twoCellAnchor>
  <xdr:twoCellAnchor>
    <xdr:from>
      <xdr:col>12</xdr:col>
      <xdr:colOff>257175</xdr:colOff>
      <xdr:row>70</xdr:row>
      <xdr:rowOff>16885</xdr:rowOff>
    </xdr:from>
    <xdr:to>
      <xdr:col>15</xdr:col>
      <xdr:colOff>83234</xdr:colOff>
      <xdr:row>73</xdr:row>
      <xdr:rowOff>29514</xdr:rowOff>
    </xdr:to>
    <xdr:pic>
      <xdr:nvPicPr>
        <xdr:cNvPr id="6" name="Picture 5" descr="Norfolk County Council Logo">
          <a:extLst>
            <a:ext uri="{FF2B5EF4-FFF2-40B4-BE49-F238E27FC236}">
              <a16:creationId xmlns:a16="http://schemas.microsoft.com/office/drawing/2014/main" id="{86420B20-16B5-432D-9246-6E7884DB7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281" y="14105176"/>
          <a:ext cx="1829030" cy="565624"/>
        </a:xfrm>
        <a:prstGeom prst="rect">
          <a:avLst/>
        </a:prstGeom>
      </xdr:spPr>
    </xdr:pic>
    <xdr:clientData/>
  </xdr:twoCellAnchor>
  <xdr:twoCellAnchor editAs="oneCell">
    <xdr:from>
      <xdr:col>0</xdr:col>
      <xdr:colOff>229688</xdr:colOff>
      <xdr:row>20</xdr:row>
      <xdr:rowOff>162198</xdr:rowOff>
    </xdr:from>
    <xdr:to>
      <xdr:col>15</xdr:col>
      <xdr:colOff>303712</xdr:colOff>
      <xdr:row>45</xdr:row>
      <xdr:rowOff>68297</xdr:rowOff>
    </xdr:to>
    <xdr:pic>
      <xdr:nvPicPr>
        <xdr:cNvPr id="7" name="Picture 6" descr="This shows summative data for a setting held by the LA relating to INDES and IPSEF, and details of moderation">
          <a:extLst>
            <a:ext uri="{FF2B5EF4-FFF2-40B4-BE49-F238E27FC236}">
              <a16:creationId xmlns:a16="http://schemas.microsoft.com/office/drawing/2014/main" id="{64FB879F-1A22-4B25-8505-7124B7E54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688" y="4647112"/>
          <a:ext cx="9941924" cy="49407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106136</xdr:colOff>
      <xdr:row>0</xdr:row>
      <xdr:rowOff>95250</xdr:rowOff>
    </xdr:from>
    <xdr:to>
      <xdr:col>1</xdr:col>
      <xdr:colOff>1045738</xdr:colOff>
      <xdr:row>3</xdr:row>
      <xdr:rowOff>40479</xdr:rowOff>
    </xdr:to>
    <xdr:pic>
      <xdr:nvPicPr>
        <xdr:cNvPr id="2" name="Picture 1" descr="Inclusion and SEND Logo.  The Ampersand is multicoloured.">
          <a:extLst>
            <a:ext uri="{FF2B5EF4-FFF2-40B4-BE49-F238E27FC236}">
              <a16:creationId xmlns:a16="http://schemas.microsoft.com/office/drawing/2014/main" id="{660C73ED-FE07-4123-9848-7115EB8D2096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136" y="95250"/>
          <a:ext cx="1367415" cy="603815"/>
        </a:xfrm>
        <a:prstGeom prst="rect">
          <a:avLst/>
        </a:prstGeom>
      </xdr:spPr>
    </xdr:pic>
    <xdr:clientData/>
  </xdr:twoCellAnchor>
  <xdr:twoCellAnchor>
    <xdr:from>
      <xdr:col>5</xdr:col>
      <xdr:colOff>54299</xdr:colOff>
      <xdr:row>12</xdr:row>
      <xdr:rowOff>8770</xdr:rowOff>
    </xdr:from>
    <xdr:to>
      <xdr:col>19</xdr:col>
      <xdr:colOff>304799</xdr:colOff>
      <xdr:row>18</xdr:row>
      <xdr:rowOff>1653540</xdr:rowOff>
    </xdr:to>
    <xdr:graphicFrame macro="">
      <xdr:nvGraphicFramePr>
        <xdr:cNvPr id="4" name="Chart 3" descr="Permanent exclusions rate 2021-2022 Autumn term">
          <a:extLst>
            <a:ext uri="{FF2B5EF4-FFF2-40B4-BE49-F238E27FC236}">
              <a16:creationId xmlns:a16="http://schemas.microsoft.com/office/drawing/2014/main" id="{B40C46A5-ACB5-4235-85DC-FE90B8BFE8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70936</xdr:colOff>
      <xdr:row>19</xdr:row>
      <xdr:rowOff>5929</xdr:rowOff>
    </xdr:from>
    <xdr:to>
      <xdr:col>19</xdr:col>
      <xdr:colOff>314597</xdr:colOff>
      <xdr:row>25</xdr:row>
      <xdr:rowOff>1417320</xdr:rowOff>
    </xdr:to>
    <xdr:graphicFrame macro="">
      <xdr:nvGraphicFramePr>
        <xdr:cNvPr id="8" name="Chart 7" descr="Suspensions rate Autumn term 2021-2022 bar chart">
          <a:extLst>
            <a:ext uri="{FF2B5EF4-FFF2-40B4-BE49-F238E27FC236}">
              <a16:creationId xmlns:a16="http://schemas.microsoft.com/office/drawing/2014/main" id="{2A42BB48-B470-45D1-8545-7D0C2D99D7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70936</xdr:colOff>
      <xdr:row>26</xdr:row>
      <xdr:rowOff>0</xdr:rowOff>
    </xdr:from>
    <xdr:to>
      <xdr:col>19</xdr:col>
      <xdr:colOff>318950</xdr:colOff>
      <xdr:row>32</xdr:row>
      <xdr:rowOff>1760220</xdr:rowOff>
    </xdr:to>
    <xdr:graphicFrame macro="">
      <xdr:nvGraphicFramePr>
        <xdr:cNvPr id="9" name="Chart 8" descr="Absence Rate Autumn to Spring Terms 2021 to 2022 bar chart">
          <a:extLst>
            <a:ext uri="{FF2B5EF4-FFF2-40B4-BE49-F238E27FC236}">
              <a16:creationId xmlns:a16="http://schemas.microsoft.com/office/drawing/2014/main" id="{F45E3C36-3FE7-4AC6-B7C5-7435059B6F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68431</xdr:colOff>
      <xdr:row>33</xdr:row>
      <xdr:rowOff>8770</xdr:rowOff>
    </xdr:from>
    <xdr:to>
      <xdr:col>19</xdr:col>
      <xdr:colOff>342900</xdr:colOff>
      <xdr:row>39</xdr:row>
      <xdr:rowOff>1386840</xdr:rowOff>
    </xdr:to>
    <xdr:graphicFrame macro="">
      <xdr:nvGraphicFramePr>
        <xdr:cNvPr id="10" name="Chart 9" descr="Average Early Learning Goal at expected level per child or young person bar chart">
          <a:extLst>
            <a:ext uri="{FF2B5EF4-FFF2-40B4-BE49-F238E27FC236}">
              <a16:creationId xmlns:a16="http://schemas.microsoft.com/office/drawing/2014/main" id="{0F663AD1-5A4A-4034-8784-F965AE6F38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73524</xdr:colOff>
      <xdr:row>47</xdr:row>
      <xdr:rowOff>6593</xdr:rowOff>
    </xdr:from>
    <xdr:to>
      <xdr:col>19</xdr:col>
      <xdr:colOff>380999</xdr:colOff>
      <xdr:row>53</xdr:row>
      <xdr:rowOff>0</xdr:rowOff>
    </xdr:to>
    <xdr:graphicFrame macro="">
      <xdr:nvGraphicFramePr>
        <xdr:cNvPr id="3" name="Chart 2" descr="Key Stage Two Reading Writing Maths at Expected Standard Bar Chart">
          <a:extLst>
            <a:ext uri="{FF2B5EF4-FFF2-40B4-BE49-F238E27FC236}">
              <a16:creationId xmlns:a16="http://schemas.microsoft.com/office/drawing/2014/main" id="{BCF18CE2-F2E3-409A-9241-29D0499124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147200</xdr:colOff>
      <xdr:row>53</xdr:row>
      <xdr:rowOff>62412</xdr:rowOff>
    </xdr:from>
    <xdr:to>
      <xdr:col>19</xdr:col>
      <xdr:colOff>390796</xdr:colOff>
      <xdr:row>58</xdr:row>
      <xdr:rowOff>1996440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7BB3506-4C5C-7182-6B73-F3DB88069FF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161954</xdr:colOff>
      <xdr:row>40</xdr:row>
      <xdr:rowOff>23947</xdr:rowOff>
    </xdr:from>
    <xdr:to>
      <xdr:col>19</xdr:col>
      <xdr:colOff>351607</xdr:colOff>
      <xdr:row>46</xdr:row>
      <xdr:rowOff>1897380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92E68A-A94E-E847-C94D-27CD32A1FA0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76200</xdr:rowOff>
    </xdr:from>
    <xdr:ext cx="1628775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6568CC7D-92CC-4B86-AE18-CBF7DAC1F8A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76200"/>
          <a:ext cx="162877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76200</xdr:rowOff>
    </xdr:from>
    <xdr:ext cx="1628775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AD248D9E-F130-4250-8675-94419314710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76200"/>
          <a:ext cx="162877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76200</xdr:rowOff>
    </xdr:from>
    <xdr:ext cx="1628775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5317BC49-FC23-4485-9D9F-40EAF72996F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76200"/>
          <a:ext cx="162877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76200</xdr:rowOff>
    </xdr:from>
    <xdr:ext cx="1628775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E72661EE-3D80-4811-BFE6-85FAC69B3DE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76200"/>
          <a:ext cx="1628775" cy="69532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6350</xdr:colOff>
      <xdr:row>1</xdr:row>
      <xdr:rowOff>9525</xdr:rowOff>
    </xdr:from>
    <xdr:ext cx="1651000" cy="724885"/>
    <xdr:pic>
      <xdr:nvPicPr>
        <xdr:cNvPr id="2" name="Picture 1" descr="Inclusion and SEND Logo.  The Ampersand is multicoloured.">
          <a:extLst>
            <a:ext uri="{FF2B5EF4-FFF2-40B4-BE49-F238E27FC236}">
              <a16:creationId xmlns:a16="http://schemas.microsoft.com/office/drawing/2014/main" id="{2F4E3E3E-5FE0-400F-8FCD-B3AA9BE125AF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187325"/>
          <a:ext cx="1651000" cy="724885"/>
        </a:xfrm>
        <a:prstGeom prst="rect">
          <a:avLst/>
        </a:prstGeom>
      </xdr:spPr>
    </xdr:pic>
    <xdr:clientData/>
  </xdr:oneCellAnchor>
  <xdr:twoCellAnchor>
    <xdr:from>
      <xdr:col>9</xdr:col>
      <xdr:colOff>490771</xdr:colOff>
      <xdr:row>62</xdr:row>
      <xdr:rowOff>167720</xdr:rowOff>
    </xdr:from>
    <xdr:to>
      <xdr:col>9</xdr:col>
      <xdr:colOff>2145105</xdr:colOff>
      <xdr:row>69</xdr:row>
      <xdr:rowOff>61977</xdr:rowOff>
    </xdr:to>
    <xdr:pic>
      <xdr:nvPicPr>
        <xdr:cNvPr id="3" name="Picture 2" descr="Flourish Logo.  Figure with raised arms in front of a blue, yellow and pink leaf.">
          <a:extLst>
            <a:ext uri="{FF2B5EF4-FFF2-40B4-BE49-F238E27FC236}">
              <a16:creationId xmlns:a16="http://schemas.microsoft.com/office/drawing/2014/main" id="{E6AC4A1E-44E2-45C0-BB01-1575736F1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86200" y="11053434"/>
          <a:ext cx="1654334" cy="1132507"/>
        </a:xfrm>
        <a:prstGeom prst="rect">
          <a:avLst/>
        </a:prstGeom>
      </xdr:spPr>
    </xdr:pic>
    <xdr:clientData/>
  </xdr:twoCellAnchor>
  <xdr:twoCellAnchor>
    <xdr:from>
      <xdr:col>9</xdr:col>
      <xdr:colOff>1915307</xdr:colOff>
      <xdr:row>23</xdr:row>
      <xdr:rowOff>0</xdr:rowOff>
    </xdr:from>
    <xdr:to>
      <xdr:col>10</xdr:col>
      <xdr:colOff>1113558</xdr:colOff>
      <xdr:row>70</xdr:row>
      <xdr:rowOff>1443</xdr:rowOff>
    </xdr:to>
    <xdr:pic>
      <xdr:nvPicPr>
        <xdr:cNvPr id="4" name="Picture 3" descr="SEND Norfolk Logo.  Four figures with raised arms.  SEND lettering is multicoloured.">
          <a:extLst>
            <a:ext uri="{FF2B5EF4-FFF2-40B4-BE49-F238E27FC236}">
              <a16:creationId xmlns:a16="http://schemas.microsoft.com/office/drawing/2014/main" id="{7A821A49-B788-4F0A-B068-8718EF15C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44034" y="8953500"/>
          <a:ext cx="1518888" cy="1560079"/>
        </a:xfrm>
        <a:prstGeom prst="rect">
          <a:avLst/>
        </a:prstGeom>
      </xdr:spPr>
    </xdr:pic>
    <xdr:clientData/>
  </xdr:twoCellAnchor>
  <xdr:twoCellAnchor>
    <xdr:from>
      <xdr:col>8</xdr:col>
      <xdr:colOff>1425739</xdr:colOff>
      <xdr:row>64</xdr:row>
      <xdr:rowOff>124193</xdr:rowOff>
    </xdr:from>
    <xdr:to>
      <xdr:col>9</xdr:col>
      <xdr:colOff>326569</xdr:colOff>
      <xdr:row>68</xdr:row>
      <xdr:rowOff>111734</xdr:rowOff>
    </xdr:to>
    <xdr:pic>
      <xdr:nvPicPr>
        <xdr:cNvPr id="5" name="Picture 4" descr="Norfolk County Council Logo">
          <a:extLst>
            <a:ext uri="{FF2B5EF4-FFF2-40B4-BE49-F238E27FC236}">
              <a16:creationId xmlns:a16="http://schemas.microsoft.com/office/drawing/2014/main" id="{89AFA94B-02F4-442A-9B91-4A679F347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64953" y="11363693"/>
          <a:ext cx="2357045" cy="695112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I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desipsefsupport@norfolk.gov.uk" TargetMode="External"/><Relationship Id="rId1" Type="http://schemas.openxmlformats.org/officeDocument/2006/relationships/hyperlink" Target="https://forms.office.com/e/uAEDzKHiYi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DESIPSEFsupport@norfolk.gov.uk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explore-education-statistics.service.gov.uk/data-tables/key-stage-2-attainment/2022-23?subjectId=f71a75b8-42c5-4046-9a9b-08dbfa54b894" TargetMode="External"/><Relationship Id="rId13" Type="http://schemas.openxmlformats.org/officeDocument/2006/relationships/hyperlink" Target="https://explore-education-statistics.service.gov.uk/data-tables/suspensions-and-permanent-exclusions-in-england/2022-23?subjectId=569f763b-69d5-4070-2e8a-08dca26ec4d8" TargetMode="External"/><Relationship Id="rId18" Type="http://schemas.openxmlformats.org/officeDocument/2006/relationships/printerSettings" Target="../printerSettings/printerSettings10.bin"/><Relationship Id="rId3" Type="http://schemas.openxmlformats.org/officeDocument/2006/relationships/hyperlink" Target="https://explore-education-statistics.service.gov.uk/data-tables/key-stage-2-attainment/2022-23?subjectId=f71a75b8-42c5-4046-9a9b-08dbfa54b894" TargetMode="External"/><Relationship Id="rId7" Type="http://schemas.openxmlformats.org/officeDocument/2006/relationships/hyperlink" Target="https://explore-education-statistics.service.gov.uk/data-tables/key-stage-2-attainment/2023-24?subjectId=22da8095-b474-41bc-a226-08dd03c8a1f0" TargetMode="External"/><Relationship Id="rId12" Type="http://schemas.openxmlformats.org/officeDocument/2006/relationships/hyperlink" Target="https://lginform.local.gov.uk/reports/view/send-research/local-area-send-report?mod-area=E10000020&amp;mod-group=AllCountiesInCountry_England&amp;mod-type=namedComparisonGroup" TargetMode="External"/><Relationship Id="rId17" Type="http://schemas.openxmlformats.org/officeDocument/2006/relationships/hyperlink" Target="https://explore-education-statistics.service.gov.uk/data-tables/pupil-attendance-in-schools/2025-week-2?subjectId=0f4abb45-56c9-4eb0-8665-08dd33eab7ce" TargetMode="External"/><Relationship Id="rId2" Type="http://schemas.openxmlformats.org/officeDocument/2006/relationships/hyperlink" Target="https://lginform.local.gov.uk/reports/view/send-research/local-area-send-report?mod-area=E10000020&amp;mod-group=AllCountiesInCountry_England&amp;mod-type=namedComparisonGroup" TargetMode="External"/><Relationship Id="rId16" Type="http://schemas.openxmlformats.org/officeDocument/2006/relationships/hyperlink" Target="https://explore-education-statistics.service.gov.uk/data-tables/early-years-foundation-stage-profile-results/2023-24?subjectId=78718ff7-bc19-4817-e06d-08dd09611c68" TargetMode="External"/><Relationship Id="rId1" Type="http://schemas.openxmlformats.org/officeDocument/2006/relationships/hyperlink" Target="https://explore-education-statistics.service.gov.uk/data-tables/fast-track/d47b562a-edde-4620-71e1-08dc758d6095" TargetMode="External"/><Relationship Id="rId6" Type="http://schemas.openxmlformats.org/officeDocument/2006/relationships/hyperlink" Target="https://explore-education-statistics.service.gov.uk/data-tables/fast-track/1cfe7be6-25b7-48a5-6d16-08dbc9948448https:/explore-education-statistics.service.gov.uk/data-tables/fast-track/1cfe7be6-25b7-48a5-6d16-08dbc9948448" TargetMode="External"/><Relationship Id="rId11" Type="http://schemas.openxmlformats.org/officeDocument/2006/relationships/hyperlink" Target="https://explore-education-statistics.service.gov.uk/data-tables/key-stage-2-attainment/2023-24?subjectId=22da8095-b474-41bc-a226-08dd03c8a1f0" TargetMode="External"/><Relationship Id="rId5" Type="http://schemas.openxmlformats.org/officeDocument/2006/relationships/hyperlink" Target="https://www.gov.uk/government/statistics/phonics-screening-check-and-key-stage-1-assessments-england-2022" TargetMode="External"/><Relationship Id="rId15" Type="http://schemas.openxmlformats.org/officeDocument/2006/relationships/hyperlink" Target="https://lginform.local.gov.uk/reports/view/send-research/local-area-send-report?mod-area=E10000020&amp;mod-group=AllCountiesInCountry_England&amp;mod-type=namedComparisonGroup" TargetMode="External"/><Relationship Id="rId10" Type="http://schemas.openxmlformats.org/officeDocument/2006/relationships/hyperlink" Target="https://explore-education-statistics.service.gov.uk/data-tables/early-years-foundation-stage-profile-results/2023-24?subjectId=78718ff7-bc19-4817-e06d-08dd09611c68" TargetMode="External"/><Relationship Id="rId19" Type="http://schemas.openxmlformats.org/officeDocument/2006/relationships/drawing" Target="../drawings/drawing10.xml"/><Relationship Id="rId4" Type="http://schemas.openxmlformats.org/officeDocument/2006/relationships/hyperlink" Target="https://explore-education-statistics.service.gov.uk/data-tables/phonics-screening-check-attainment/2023-24?subjectId=f55baefb-c10d-47a7-8a65-08dcdd415e49" TargetMode="External"/><Relationship Id="rId9" Type="http://schemas.openxmlformats.org/officeDocument/2006/relationships/hyperlink" Target="https://explore-education-statistics.service.gov.uk/data-tables/key-stage-2-attainment/2023-24?subjectId=22da8095-b474-41bc-a226-08dd03c8a1f0" TargetMode="External"/><Relationship Id="rId14" Type="http://schemas.openxmlformats.org/officeDocument/2006/relationships/hyperlink" Target="https://explore-education-statistics.service.gov.uk/data-tables/suspensions-and-permanent-exclusions-in-england/2022-23?subjectId=569f763b-69d5-4070-2e8a-08dca26ec4d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411D-FE91-4266-9613-F16A88FEE545}">
  <sheetPr>
    <pageSetUpPr fitToPage="1"/>
  </sheetPr>
  <dimension ref="A1:W62"/>
  <sheetViews>
    <sheetView showGridLines="0" tabSelected="1" zoomScaleNormal="100" workbookViewId="0"/>
  </sheetViews>
  <sheetFormatPr defaultColWidth="8.625" defaultRowHeight="15" x14ac:dyDescent="0.25"/>
  <cols>
    <col min="1" max="1" width="32.625" style="2" customWidth="1"/>
    <col min="2" max="2" width="10.25" style="2" customWidth="1"/>
    <col min="3" max="3" width="11.625" style="131" customWidth="1"/>
    <col min="4" max="4" width="8.625" style="86"/>
    <col min="5" max="5" width="28.75" style="86" customWidth="1"/>
    <col min="6" max="7" width="8.625" style="131"/>
    <col min="8" max="8" width="13.375" style="131" customWidth="1"/>
    <col min="9" max="9" width="10.75" style="2" customWidth="1"/>
    <col min="10" max="16384" width="8.625" style="2"/>
  </cols>
  <sheetData>
    <row r="1" spans="1:23" x14ac:dyDescent="0.25">
      <c r="A1" s="3"/>
      <c r="B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5">
      <c r="A2" s="3"/>
      <c r="B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8" x14ac:dyDescent="0.25">
      <c r="A3" s="3"/>
      <c r="B3" s="3"/>
      <c r="F3" s="133" t="s">
        <v>0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20.25" x14ac:dyDescent="0.3">
      <c r="A4" s="3"/>
      <c r="B4" s="3"/>
      <c r="F4" s="133" t="s">
        <v>1</v>
      </c>
      <c r="I4" s="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x14ac:dyDescent="0.25">
      <c r="A5" s="3"/>
      <c r="B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x14ac:dyDescent="0.25">
      <c r="A6" s="3"/>
      <c r="B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8" x14ac:dyDescent="0.25">
      <c r="A7" s="22"/>
      <c r="B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ht="18" x14ac:dyDescent="0.25">
      <c r="A8" s="24" t="s">
        <v>2</v>
      </c>
      <c r="B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2"/>
      <c r="T8" s="22"/>
      <c r="U8" s="22"/>
      <c r="V8" s="22"/>
      <c r="W8" s="22"/>
    </row>
    <row r="9" spans="1:23" ht="18" x14ac:dyDescent="0.25">
      <c r="A9" s="24" t="s">
        <v>3</v>
      </c>
      <c r="B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2"/>
      <c r="T9" s="22"/>
      <c r="U9" s="22"/>
      <c r="V9" s="22"/>
      <c r="W9" s="22"/>
    </row>
    <row r="10" spans="1:23" ht="18" x14ac:dyDescent="0.25">
      <c r="A10" s="24" t="s">
        <v>4</v>
      </c>
      <c r="B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2"/>
      <c r="T10" s="22"/>
      <c r="U10" s="22"/>
      <c r="V10" s="22"/>
      <c r="W10" s="22"/>
    </row>
    <row r="11" spans="1:23" ht="18" x14ac:dyDescent="0.25">
      <c r="A11" s="24" t="s">
        <v>5</v>
      </c>
      <c r="B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2"/>
      <c r="T11" s="22"/>
      <c r="U11" s="22"/>
      <c r="V11" s="22"/>
      <c r="W11" s="22"/>
    </row>
    <row r="12" spans="1:23" ht="18" x14ac:dyDescent="0.25">
      <c r="A12" s="24" t="s">
        <v>6</v>
      </c>
      <c r="B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2"/>
      <c r="T12" s="22"/>
      <c r="U12" s="22"/>
      <c r="V12" s="22"/>
      <c r="W12" s="22"/>
    </row>
    <row r="13" spans="1:23" ht="18" x14ac:dyDescent="0.25">
      <c r="A13" s="22"/>
      <c r="B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ht="15.75" x14ac:dyDescent="0.25">
      <c r="A14" s="25" t="s">
        <v>7</v>
      </c>
      <c r="B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3"/>
    </row>
    <row r="15" spans="1:23" ht="15.75" x14ac:dyDescent="0.25">
      <c r="A15" s="26"/>
      <c r="B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3"/>
    </row>
    <row r="16" spans="1:23" ht="15.75" x14ac:dyDescent="0.25">
      <c r="A16" s="25" t="s">
        <v>8</v>
      </c>
      <c r="B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3"/>
    </row>
    <row r="17" spans="1:23" ht="15.75" x14ac:dyDescent="0.25">
      <c r="A17" s="26" t="s">
        <v>9</v>
      </c>
      <c r="B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3"/>
    </row>
    <row r="18" spans="1:23" ht="15.75" x14ac:dyDescent="0.25">
      <c r="A18" s="26" t="s">
        <v>10</v>
      </c>
      <c r="B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3"/>
    </row>
    <row r="19" spans="1:23" ht="15.75" x14ac:dyDescent="0.25">
      <c r="A19" s="26"/>
      <c r="B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3"/>
    </row>
    <row r="20" spans="1:23" ht="15.75" x14ac:dyDescent="0.25">
      <c r="A20" s="25" t="s">
        <v>11</v>
      </c>
      <c r="B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3"/>
    </row>
    <row r="21" spans="1:23" ht="15.75" x14ac:dyDescent="0.25">
      <c r="A21" s="26" t="s">
        <v>12</v>
      </c>
      <c r="B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3"/>
    </row>
    <row r="22" spans="1:23" s="3" customFormat="1" ht="15.75" x14ac:dyDescent="0.25">
      <c r="A22" s="26" t="s">
        <v>13</v>
      </c>
      <c r="B22" s="26"/>
      <c r="C22" s="131"/>
      <c r="D22" s="86"/>
      <c r="E22" s="86"/>
      <c r="F22" s="131"/>
      <c r="G22" s="131"/>
      <c r="H22" s="131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1:23" ht="15.75" x14ac:dyDescent="0.25">
      <c r="A23" s="26" t="s">
        <v>14</v>
      </c>
      <c r="B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3"/>
    </row>
    <row r="24" spans="1:23" ht="15.75" x14ac:dyDescent="0.25">
      <c r="A24" s="26" t="s">
        <v>15</v>
      </c>
      <c r="B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3"/>
    </row>
    <row r="25" spans="1:23" ht="15.75" x14ac:dyDescent="0.25">
      <c r="A25" s="26"/>
      <c r="B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3"/>
    </row>
    <row r="26" spans="1:23" ht="15.75" x14ac:dyDescent="0.25">
      <c r="A26" s="25" t="s">
        <v>16</v>
      </c>
      <c r="B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3"/>
    </row>
    <row r="27" spans="1:23" ht="15.75" x14ac:dyDescent="0.25">
      <c r="A27" s="26" t="s">
        <v>17</v>
      </c>
      <c r="B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3"/>
    </row>
    <row r="28" spans="1:23" ht="15.75" x14ac:dyDescent="0.25">
      <c r="A28" s="26" t="s">
        <v>18</v>
      </c>
      <c r="B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3"/>
    </row>
    <row r="29" spans="1:23" ht="15.75" x14ac:dyDescent="0.25">
      <c r="A29" s="26"/>
      <c r="B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3"/>
    </row>
    <row r="30" spans="1:23" ht="15.75" x14ac:dyDescent="0.25">
      <c r="A30" s="25" t="s">
        <v>19</v>
      </c>
      <c r="B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3"/>
    </row>
    <row r="31" spans="1:23" ht="15.75" x14ac:dyDescent="0.25">
      <c r="A31" s="26" t="s">
        <v>20</v>
      </c>
      <c r="B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3"/>
    </row>
    <row r="32" spans="1:23" ht="15.75" x14ac:dyDescent="0.25">
      <c r="A32" s="26" t="s">
        <v>21</v>
      </c>
      <c r="B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3"/>
    </row>
    <row r="33" spans="1:23" ht="15.75" x14ac:dyDescent="0.25">
      <c r="A33" s="26" t="s">
        <v>22</v>
      </c>
      <c r="B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3"/>
    </row>
    <row r="34" spans="1:23" ht="15.75" x14ac:dyDescent="0.25">
      <c r="A34" s="26"/>
      <c r="B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3"/>
    </row>
    <row r="35" spans="1:23" ht="15.75" x14ac:dyDescent="0.25">
      <c r="A35" s="25" t="s">
        <v>614</v>
      </c>
      <c r="B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3"/>
    </row>
    <row r="36" spans="1:23" ht="17.25" customHeight="1" x14ac:dyDescent="0.2">
      <c r="A36" s="319" t="s">
        <v>615</v>
      </c>
      <c r="B36" s="319"/>
      <c r="C36" s="319"/>
      <c r="D36" s="319"/>
      <c r="E36" s="319"/>
      <c r="F36" s="319"/>
      <c r="G36" s="319"/>
      <c r="H36" s="319"/>
      <c r="I36" s="319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3"/>
    </row>
    <row r="37" spans="1:23" ht="18.75" customHeight="1" x14ac:dyDescent="0.2">
      <c r="A37" s="320" t="s">
        <v>616</v>
      </c>
      <c r="B37" s="320"/>
      <c r="C37" s="320"/>
      <c r="D37" s="320"/>
      <c r="E37" s="320"/>
      <c r="F37" s="320"/>
      <c r="G37" s="320"/>
      <c r="H37" s="320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3"/>
    </row>
    <row r="38" spans="1:23" ht="15.75" x14ac:dyDescent="0.25">
      <c r="A38" s="26"/>
      <c r="B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3"/>
    </row>
    <row r="39" spans="1:23" ht="15.75" x14ac:dyDescent="0.25">
      <c r="A39" s="25" t="s">
        <v>23</v>
      </c>
      <c r="B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3"/>
    </row>
    <row r="40" spans="1:23" ht="15.75" x14ac:dyDescent="0.25">
      <c r="A40" s="26" t="s">
        <v>24</v>
      </c>
      <c r="B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3"/>
    </row>
    <row r="41" spans="1:23" x14ac:dyDescent="0.25">
      <c r="A41" s="3"/>
      <c r="B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5.75" x14ac:dyDescent="0.25">
      <c r="A42" s="25" t="s">
        <v>25</v>
      </c>
      <c r="B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.75" x14ac:dyDescent="0.25">
      <c r="A43" s="26" t="s">
        <v>26</v>
      </c>
      <c r="B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x14ac:dyDescent="0.25">
      <c r="A44" s="3"/>
      <c r="B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5.75" x14ac:dyDescent="0.25">
      <c r="A45" s="26" t="s">
        <v>27</v>
      </c>
      <c r="B45" s="3"/>
      <c r="F45" s="317" t="s">
        <v>28</v>
      </c>
      <c r="G45" s="318"/>
      <c r="H45" s="318"/>
      <c r="I45" s="96"/>
      <c r="J45" s="96"/>
      <c r="K45" s="96"/>
      <c r="L45" s="9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5.75" x14ac:dyDescent="0.25">
      <c r="A46" s="26" t="s">
        <v>29</v>
      </c>
    </row>
    <row r="47" spans="1:23" s="3" customFormat="1" ht="15.75" x14ac:dyDescent="0.25">
      <c r="A47" s="26" t="s">
        <v>30</v>
      </c>
      <c r="C47" s="132" t="s">
        <v>31</v>
      </c>
      <c r="D47" s="130"/>
      <c r="E47" s="130"/>
      <c r="F47" s="132"/>
      <c r="G47" s="131"/>
      <c r="H47" s="131"/>
    </row>
    <row r="49" spans="1:2" x14ac:dyDescent="0.25">
      <c r="A49" s="27" t="s">
        <v>32</v>
      </c>
      <c r="B49" s="28">
        <v>8</v>
      </c>
    </row>
    <row r="50" spans="1:2" x14ac:dyDescent="0.25">
      <c r="A50" s="27" t="s">
        <v>33</v>
      </c>
      <c r="B50" s="29">
        <v>45684</v>
      </c>
    </row>
    <row r="51" spans="1:2" x14ac:dyDescent="0.25">
      <c r="A51" s="27" t="s">
        <v>34</v>
      </c>
      <c r="B51" s="29" t="s">
        <v>603</v>
      </c>
    </row>
    <row r="53" spans="1:2" x14ac:dyDescent="0.25">
      <c r="A53" s="99" t="s">
        <v>35</v>
      </c>
      <c r="B53" s="99"/>
    </row>
    <row r="54" spans="1:2" x14ac:dyDescent="0.25">
      <c r="A54" s="3" t="s">
        <v>36</v>
      </c>
      <c r="B54" s="103">
        <v>45343</v>
      </c>
    </row>
    <row r="55" spans="1:2" x14ac:dyDescent="0.25">
      <c r="A55" s="3" t="s">
        <v>37</v>
      </c>
      <c r="B55" s="103">
        <v>45140</v>
      </c>
    </row>
    <row r="56" spans="1:2" x14ac:dyDescent="0.25">
      <c r="A56" s="3" t="s">
        <v>38</v>
      </c>
      <c r="B56" s="103">
        <v>45496</v>
      </c>
    </row>
    <row r="57" spans="1:2" x14ac:dyDescent="0.25">
      <c r="A57" s="3" t="s">
        <v>39</v>
      </c>
      <c r="B57" s="103">
        <v>45343</v>
      </c>
    </row>
    <row r="58" spans="1:2" x14ac:dyDescent="0.25">
      <c r="A58" s="2" t="s">
        <v>40</v>
      </c>
    </row>
    <row r="59" spans="1:2" x14ac:dyDescent="0.25">
      <c r="A59" s="2" t="s">
        <v>41</v>
      </c>
    </row>
    <row r="60" spans="1:2" ht="129" x14ac:dyDescent="0.25">
      <c r="A60" s="276" t="s">
        <v>612</v>
      </c>
    </row>
    <row r="62" spans="1:2" ht="157.5" x14ac:dyDescent="0.25">
      <c r="A62" s="276" t="s">
        <v>613</v>
      </c>
    </row>
  </sheetData>
  <sheetProtection sheet="1"/>
  <mergeCells count="3">
    <mergeCell ref="F45:H45"/>
    <mergeCell ref="A36:I36"/>
    <mergeCell ref="A37:H37"/>
  </mergeCells>
  <hyperlinks>
    <hyperlink ref="C47" r:id="rId1" xr:uid="{58F91A4A-2E8C-4E76-BC2C-D72A05B83FBA}"/>
    <hyperlink ref="F45" r:id="rId2" display="indesipsefsupport@norfolk.gov.uk" xr:uid="{219B00F2-5CF8-4C9B-9FC7-A8D8F63B4AB0}"/>
  </hyperlinks>
  <pageMargins left="0.7" right="0.7" top="0.75" bottom="0.75" header="0.3" footer="0.3"/>
  <pageSetup paperSize="9" scale="55" fitToWidth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66638-29EC-427D-A08A-4B66CBE0545D}">
  <sheetPr>
    <pageSetUpPr fitToPage="1"/>
  </sheetPr>
  <dimension ref="A1:R55"/>
  <sheetViews>
    <sheetView showGridLines="0" zoomScale="70" zoomScaleNormal="70" workbookViewId="0"/>
  </sheetViews>
  <sheetFormatPr defaultColWidth="8.625" defaultRowHeight="12.75" x14ac:dyDescent="0.2"/>
  <cols>
    <col min="1" max="1" width="6.75" style="23" customWidth="1"/>
    <col min="2" max="2" width="21.25" style="23" customWidth="1"/>
    <col min="3" max="3" width="6.375" style="23" customWidth="1"/>
    <col min="4" max="4" width="10.875" style="23" customWidth="1"/>
    <col min="5" max="5" width="8.875" style="23" customWidth="1"/>
    <col min="6" max="6" width="9.125" style="23" customWidth="1"/>
    <col min="7" max="7" width="8.625" style="23"/>
    <col min="8" max="8" width="8.625" style="23" customWidth="1"/>
    <col min="9" max="16384" width="8.625" style="23"/>
  </cols>
  <sheetData>
    <row r="1" spans="1:18" ht="27.6" customHeight="1" x14ac:dyDescent="0.2">
      <c r="F1" s="38" t="s">
        <v>0</v>
      </c>
    </row>
    <row r="2" spans="1:18" ht="20.100000000000001" customHeight="1" x14ac:dyDescent="0.2">
      <c r="E2" s="89"/>
      <c r="F2" s="154" t="s">
        <v>42</v>
      </c>
      <c r="G2" s="155"/>
      <c r="H2" s="155"/>
      <c r="I2" s="155"/>
      <c r="J2" s="155"/>
      <c r="K2" s="155"/>
      <c r="L2" s="155"/>
      <c r="M2" s="155"/>
      <c r="N2" s="155"/>
    </row>
    <row r="3" spans="1:18" ht="20.25" x14ac:dyDescent="0.2">
      <c r="F3" s="156"/>
      <c r="G3" s="156"/>
      <c r="H3" s="156"/>
      <c r="I3" s="156"/>
      <c r="J3" s="156"/>
      <c r="K3" s="156"/>
      <c r="L3" s="156"/>
      <c r="M3" s="156"/>
      <c r="N3" s="156"/>
    </row>
    <row r="4" spans="1:18" ht="20.25" x14ac:dyDescent="0.25">
      <c r="B4" s="62" t="s">
        <v>43</v>
      </c>
      <c r="F4" s="156"/>
      <c r="G4" s="156"/>
      <c r="H4" s="156"/>
      <c r="I4" s="156"/>
      <c r="J4" s="156"/>
      <c r="K4" s="156"/>
      <c r="L4" s="156"/>
      <c r="M4" s="156"/>
      <c r="N4" s="156"/>
    </row>
    <row r="5" spans="1:18" ht="20.25" x14ac:dyDescent="0.25">
      <c r="B5" s="26" t="s">
        <v>44</v>
      </c>
      <c r="F5" s="156"/>
      <c r="G5" s="156"/>
      <c r="H5" s="156"/>
      <c r="I5" s="156"/>
      <c r="J5" s="156"/>
      <c r="K5" s="156"/>
      <c r="L5" s="156"/>
      <c r="M5" s="156"/>
      <c r="N5" s="156"/>
    </row>
    <row r="6" spans="1:18" ht="20.25" x14ac:dyDescent="0.25">
      <c r="B6" s="26" t="s">
        <v>45</v>
      </c>
      <c r="F6" s="156"/>
      <c r="G6" s="156"/>
      <c r="H6" s="156"/>
      <c r="I6" s="156"/>
      <c r="J6" s="156"/>
      <c r="K6" s="156"/>
      <c r="L6" s="156"/>
      <c r="M6" s="156"/>
      <c r="N6" s="156"/>
    </row>
    <row r="7" spans="1:18" ht="20.25" x14ac:dyDescent="0.2">
      <c r="B7" s="26" t="s">
        <v>46</v>
      </c>
      <c r="C7" s="26"/>
      <c r="D7" s="26"/>
      <c r="E7" s="26"/>
      <c r="F7" s="26"/>
      <c r="G7" s="26"/>
      <c r="H7" s="156"/>
      <c r="I7" s="156"/>
      <c r="J7" s="156"/>
      <c r="K7" s="156"/>
      <c r="L7" s="156"/>
      <c r="M7" s="156"/>
      <c r="N7" s="156"/>
    </row>
    <row r="8" spans="1:18" ht="19.5" customHeight="1" x14ac:dyDescent="0.2"/>
    <row r="9" spans="1:18" ht="12.6" customHeight="1" x14ac:dyDescent="0.2">
      <c r="B9" s="23" t="s">
        <v>47</v>
      </c>
      <c r="D9" s="23" t="s">
        <v>48</v>
      </c>
    </row>
    <row r="10" spans="1:18" ht="29.1" customHeight="1" x14ac:dyDescent="0.2">
      <c r="B10" s="42" t="s">
        <v>49</v>
      </c>
      <c r="D10" s="43"/>
      <c r="E10" s="95"/>
      <c r="F10" s="157"/>
      <c r="P10" s="332"/>
      <c r="Q10" s="333"/>
      <c r="R10" s="333"/>
    </row>
    <row r="11" spans="1:18" x14ac:dyDescent="0.2">
      <c r="P11" s="334"/>
      <c r="Q11" s="334"/>
      <c r="R11" s="334"/>
    </row>
    <row r="12" spans="1:18" ht="35.1" customHeight="1" x14ac:dyDescent="0.2">
      <c r="A12" s="336" t="s">
        <v>50</v>
      </c>
      <c r="B12" s="159" t="s">
        <v>51</v>
      </c>
      <c r="C12" s="160" t="s">
        <v>52</v>
      </c>
      <c r="D12" s="160" t="s">
        <v>53</v>
      </c>
      <c r="E12" s="160" t="s">
        <v>54</v>
      </c>
      <c r="F12" s="160" t="str">
        <f>B10</f>
        <v xml:space="preserve">Test Primary </v>
      </c>
      <c r="P12" s="334"/>
      <c r="Q12" s="334"/>
      <c r="R12" s="334"/>
    </row>
    <row r="13" spans="1:18" ht="15.6" customHeight="1" x14ac:dyDescent="0.2">
      <c r="A13" s="336"/>
      <c r="B13" s="161" t="s">
        <v>55</v>
      </c>
      <c r="C13" s="41">
        <v>100</v>
      </c>
      <c r="D13" s="162"/>
      <c r="E13" s="162"/>
      <c r="F13" s="162"/>
      <c r="P13" s="334"/>
      <c r="Q13" s="334"/>
      <c r="R13" s="334"/>
    </row>
    <row r="14" spans="1:18" ht="15.6" customHeight="1" x14ac:dyDescent="0.2">
      <c r="A14" s="336"/>
      <c r="B14" s="161" t="s">
        <v>56</v>
      </c>
      <c r="C14" s="41">
        <v>12</v>
      </c>
      <c r="D14" s="163">
        <v>0.14099999999999999</v>
      </c>
      <c r="E14" s="163">
        <v>0.151</v>
      </c>
      <c r="F14" s="163">
        <f>C14/$C$13</f>
        <v>0.12</v>
      </c>
      <c r="P14" s="334"/>
      <c r="Q14" s="334"/>
      <c r="R14" s="334"/>
    </row>
    <row r="15" spans="1:18" ht="15.6" customHeight="1" x14ac:dyDescent="0.2">
      <c r="A15" s="336"/>
      <c r="B15" s="161" t="s">
        <v>57</v>
      </c>
      <c r="C15" s="41">
        <v>3</v>
      </c>
      <c r="D15" s="163">
        <v>0.03</v>
      </c>
      <c r="E15" s="164">
        <v>3.4000000000000002E-2</v>
      </c>
      <c r="F15" s="163">
        <f>C15/$C$13</f>
        <v>0.03</v>
      </c>
      <c r="P15" s="334"/>
      <c r="Q15" s="334"/>
      <c r="R15" s="334"/>
    </row>
    <row r="16" spans="1:18" ht="15.6" customHeight="1" x14ac:dyDescent="0.2">
      <c r="A16" s="336"/>
      <c r="B16" s="161" t="s">
        <v>58</v>
      </c>
      <c r="C16" s="165">
        <f>SUM(C14:C15)</f>
        <v>15</v>
      </c>
      <c r="D16" s="163">
        <f>SUM(D14:D15)</f>
        <v>0.17099999999999999</v>
      </c>
      <c r="E16" s="163">
        <f>SUM(E14:E15)</f>
        <v>0.185</v>
      </c>
      <c r="F16" s="163">
        <f>(C15+C14)/C13</f>
        <v>0.15</v>
      </c>
      <c r="P16" s="334"/>
      <c r="Q16" s="334"/>
      <c r="R16" s="334"/>
    </row>
    <row r="17" spans="1:18" ht="24.4" customHeight="1" x14ac:dyDescent="0.2">
      <c r="A17" s="166"/>
      <c r="B17" s="324" t="s">
        <v>59</v>
      </c>
      <c r="C17" s="325"/>
      <c r="D17" s="325"/>
      <c r="E17" s="325"/>
      <c r="F17" s="326"/>
      <c r="P17" s="158"/>
      <c r="Q17" s="158"/>
      <c r="R17" s="158"/>
    </row>
    <row r="18" spans="1:18" ht="183" customHeight="1" x14ac:dyDescent="0.2">
      <c r="B18" s="321"/>
      <c r="C18" s="322"/>
      <c r="D18" s="322"/>
      <c r="E18" s="322"/>
      <c r="F18" s="323"/>
      <c r="G18" s="167"/>
    </row>
    <row r="19" spans="1:18" ht="36.4" customHeight="1" x14ac:dyDescent="0.2">
      <c r="D19" s="167"/>
      <c r="E19" s="167"/>
      <c r="F19" s="167"/>
      <c r="G19" s="167"/>
      <c r="P19" s="168"/>
      <c r="Q19" s="168"/>
      <c r="R19" s="168"/>
    </row>
    <row r="20" spans="1:18" ht="30.95" customHeight="1" x14ac:dyDescent="0.2">
      <c r="A20" s="335" t="s">
        <v>60</v>
      </c>
      <c r="B20" s="169" t="s">
        <v>61</v>
      </c>
      <c r="C20" s="169" t="s">
        <v>52</v>
      </c>
      <c r="D20" s="169" t="s">
        <v>53</v>
      </c>
      <c r="E20" s="169" t="s">
        <v>54</v>
      </c>
      <c r="F20" s="169" t="str">
        <f>B10</f>
        <v xml:space="preserve">Test Primary </v>
      </c>
      <c r="P20" s="332"/>
      <c r="Q20" s="333"/>
      <c r="R20" s="333"/>
    </row>
    <row r="21" spans="1:18" ht="28.5" x14ac:dyDescent="0.2">
      <c r="A21" s="335"/>
      <c r="B21" s="170" t="s">
        <v>62</v>
      </c>
      <c r="C21" s="40">
        <v>5</v>
      </c>
      <c r="D21" s="171">
        <v>0.17799999999999999</v>
      </c>
      <c r="E21" s="171">
        <v>0.16700000000000001</v>
      </c>
      <c r="F21" s="172">
        <f>(C21/$C$16)</f>
        <v>0.33333333333333331</v>
      </c>
      <c r="P21" s="337"/>
      <c r="Q21" s="337"/>
      <c r="R21" s="337"/>
    </row>
    <row r="22" spans="1:18" ht="28.5" x14ac:dyDescent="0.2">
      <c r="A22" s="335"/>
      <c r="B22" s="170" t="s">
        <v>63</v>
      </c>
      <c r="C22" s="40">
        <v>0</v>
      </c>
      <c r="D22" s="171">
        <v>2E-3</v>
      </c>
      <c r="E22" s="171">
        <v>2E-3</v>
      </c>
      <c r="F22" s="172">
        <f>(C22/$C$16)</f>
        <v>0</v>
      </c>
      <c r="P22" s="337"/>
      <c r="Q22" s="337"/>
      <c r="R22" s="337"/>
    </row>
    <row r="23" spans="1:18" ht="28.5" x14ac:dyDescent="0.2">
      <c r="A23" s="335"/>
      <c r="B23" s="170" t="s">
        <v>64</v>
      </c>
      <c r="C23" s="40">
        <v>0</v>
      </c>
      <c r="D23" s="171">
        <v>5.0000000000000001E-3</v>
      </c>
      <c r="E23" s="171">
        <v>4.0000000000000001E-3</v>
      </c>
      <c r="F23" s="172">
        <f>(C23/$C$16)</f>
        <v>0</v>
      </c>
      <c r="P23" s="337"/>
      <c r="Q23" s="337"/>
      <c r="R23" s="337"/>
    </row>
    <row r="24" spans="1:18" ht="28.5" x14ac:dyDescent="0.2">
      <c r="A24" s="335"/>
      <c r="B24" s="170" t="s">
        <v>65</v>
      </c>
      <c r="C24" s="40">
        <v>3</v>
      </c>
      <c r="D24" s="171">
        <v>9.9000000000000005E-2</v>
      </c>
      <c r="E24" s="171">
        <v>8.2000000000000003E-2</v>
      </c>
      <c r="F24" s="172">
        <f>(C24/$C$16)</f>
        <v>0.2</v>
      </c>
      <c r="P24" s="337"/>
      <c r="Q24" s="337"/>
      <c r="R24" s="337"/>
    </row>
    <row r="25" spans="1:18" ht="28.5" x14ac:dyDescent="0.2">
      <c r="A25" s="335"/>
      <c r="B25" s="170" t="s">
        <v>66</v>
      </c>
      <c r="C25" s="40">
        <v>2</v>
      </c>
      <c r="D25" s="171">
        <v>0.1</v>
      </c>
      <c r="E25" s="171">
        <v>6.6000000000000003E-2</v>
      </c>
      <c r="F25" s="172">
        <f>(C25/$C$16)</f>
        <v>0.13333333333333333</v>
      </c>
      <c r="P25" s="337"/>
      <c r="Q25" s="337"/>
      <c r="R25" s="337"/>
    </row>
    <row r="26" spans="1:18" ht="28.5" x14ac:dyDescent="0.2">
      <c r="A26" s="335"/>
      <c r="B26" s="170" t="s">
        <v>67</v>
      </c>
      <c r="C26" s="40">
        <v>4</v>
      </c>
      <c r="D26" s="171">
        <v>0.29599999999999999</v>
      </c>
      <c r="E26" s="171">
        <v>0.29299999999999998</v>
      </c>
      <c r="F26" s="172">
        <f t="shared" ref="F26:F33" si="0">(C26/$C$16)</f>
        <v>0.26666666666666666</v>
      </c>
      <c r="P26" s="337"/>
      <c r="Q26" s="337"/>
      <c r="R26" s="337"/>
    </row>
    <row r="27" spans="1:18" ht="42.75" x14ac:dyDescent="0.2">
      <c r="A27" s="335"/>
      <c r="B27" s="170" t="s">
        <v>68</v>
      </c>
      <c r="C27" s="40">
        <v>1</v>
      </c>
      <c r="D27" s="171">
        <v>5.1999999999999998E-2</v>
      </c>
      <c r="E27" s="171">
        <v>9.1999999999999998E-2</v>
      </c>
      <c r="F27" s="172">
        <f t="shared" si="0"/>
        <v>6.6666666666666666E-2</v>
      </c>
      <c r="P27" s="337"/>
      <c r="Q27" s="337"/>
      <c r="R27" s="337"/>
    </row>
    <row r="28" spans="1:18" ht="14.25" x14ac:dyDescent="0.2">
      <c r="A28" s="335"/>
      <c r="B28" s="170" t="s">
        <v>69</v>
      </c>
      <c r="C28" s="40">
        <v>1</v>
      </c>
      <c r="D28" s="171">
        <v>3.1E-2</v>
      </c>
      <c r="E28" s="171">
        <v>2.3E-2</v>
      </c>
      <c r="F28" s="172">
        <f t="shared" si="0"/>
        <v>6.6666666666666666E-2</v>
      </c>
      <c r="P28" s="337"/>
      <c r="Q28" s="337"/>
      <c r="R28" s="337"/>
    </row>
    <row r="29" spans="1:18" ht="28.5" x14ac:dyDescent="0.2">
      <c r="A29" s="335"/>
      <c r="B29" s="170" t="s">
        <v>70</v>
      </c>
      <c r="C29" s="40">
        <v>5</v>
      </c>
      <c r="D29" s="171">
        <v>0.186</v>
      </c>
      <c r="E29" s="171">
        <v>0.22</v>
      </c>
      <c r="F29" s="172">
        <f t="shared" si="0"/>
        <v>0.33333333333333331</v>
      </c>
      <c r="P29" s="337"/>
      <c r="Q29" s="337"/>
      <c r="R29" s="337"/>
    </row>
    <row r="30" spans="1:18" ht="14.25" x14ac:dyDescent="0.2">
      <c r="A30" s="335"/>
      <c r="B30" s="170" t="s">
        <v>71</v>
      </c>
      <c r="C30" s="40">
        <v>1</v>
      </c>
      <c r="D30" s="171">
        <v>1.4E-2</v>
      </c>
      <c r="E30" s="171">
        <v>1.0999999999999999E-2</v>
      </c>
      <c r="F30" s="172">
        <f t="shared" si="0"/>
        <v>6.6666666666666666E-2</v>
      </c>
      <c r="P30" s="337"/>
      <c r="Q30" s="337"/>
      <c r="R30" s="337"/>
    </row>
    <row r="31" spans="1:18" ht="28.5" x14ac:dyDescent="0.2">
      <c r="A31" s="335"/>
      <c r="B31" s="170" t="s">
        <v>72</v>
      </c>
      <c r="C31" s="40">
        <v>0</v>
      </c>
      <c r="D31" s="171">
        <v>3.0000000000000001E-3</v>
      </c>
      <c r="E31" s="171">
        <v>4.0000000000000001E-3</v>
      </c>
      <c r="F31" s="172">
        <f t="shared" si="0"/>
        <v>0</v>
      </c>
      <c r="P31" s="337"/>
      <c r="Q31" s="337"/>
      <c r="R31" s="337"/>
    </row>
    <row r="32" spans="1:18" ht="14.25" x14ac:dyDescent="0.2">
      <c r="A32" s="335"/>
      <c r="B32" s="170" t="s">
        <v>73</v>
      </c>
      <c r="C32" s="40">
        <v>1</v>
      </c>
      <c r="D32" s="171">
        <v>2.5000000000000001E-2</v>
      </c>
      <c r="E32" s="171">
        <v>2.8000000000000001E-2</v>
      </c>
      <c r="F32" s="172">
        <f t="shared" si="0"/>
        <v>6.6666666666666666E-2</v>
      </c>
      <c r="P32" s="337"/>
      <c r="Q32" s="337"/>
      <c r="R32" s="337"/>
    </row>
    <row r="33" spans="1:18" ht="14.25" x14ac:dyDescent="0.2">
      <c r="A33" s="335"/>
      <c r="B33" s="170" t="s">
        <v>74</v>
      </c>
      <c r="C33" s="40">
        <v>5</v>
      </c>
      <c r="D33" s="171">
        <v>8.0000000000000002E-3</v>
      </c>
      <c r="E33" s="171">
        <v>8.0000000000000002E-3</v>
      </c>
      <c r="F33" s="172">
        <f t="shared" si="0"/>
        <v>0.33333333333333331</v>
      </c>
      <c r="P33" s="337"/>
      <c r="Q33" s="337"/>
      <c r="R33" s="337"/>
    </row>
    <row r="34" spans="1:18" ht="30.95" customHeight="1" x14ac:dyDescent="0.2">
      <c r="B34" s="324" t="s">
        <v>59</v>
      </c>
      <c r="C34" s="325"/>
      <c r="D34" s="325"/>
      <c r="E34" s="325"/>
      <c r="F34" s="326"/>
      <c r="P34" s="337"/>
      <c r="Q34" s="337"/>
      <c r="R34" s="337"/>
    </row>
    <row r="35" spans="1:18" ht="339.95" customHeight="1" x14ac:dyDescent="0.2">
      <c r="B35" s="321"/>
      <c r="C35" s="322"/>
      <c r="D35" s="322"/>
      <c r="E35" s="322"/>
      <c r="F35" s="323"/>
      <c r="I35" s="173"/>
    </row>
    <row r="36" spans="1:18" ht="21.4" customHeight="1" x14ac:dyDescent="0.2">
      <c r="I36" s="173"/>
    </row>
    <row r="37" spans="1:18" ht="9" customHeight="1" x14ac:dyDescent="0.2">
      <c r="I37" s="173"/>
    </row>
    <row r="38" spans="1:18" ht="74.099999999999994" hidden="1" customHeight="1" x14ac:dyDescent="0.2"/>
    <row r="39" spans="1:18" ht="29.65" customHeight="1" x14ac:dyDescent="0.2">
      <c r="B39" s="330" t="s">
        <v>75</v>
      </c>
      <c r="C39" s="331"/>
      <c r="D39" s="174" t="s">
        <v>53</v>
      </c>
      <c r="E39" s="174" t="s">
        <v>54</v>
      </c>
      <c r="F39" s="174" t="str">
        <f>B10</f>
        <v xml:space="preserve">Test Primary </v>
      </c>
      <c r="P39" s="332"/>
      <c r="Q39" s="333"/>
      <c r="R39" s="333"/>
    </row>
    <row r="40" spans="1:18" ht="14.25" x14ac:dyDescent="0.2">
      <c r="B40" s="327" t="s">
        <v>76</v>
      </c>
      <c r="C40" s="328"/>
      <c r="D40" s="163">
        <f>SUM(D25:D26)</f>
        <v>0.39600000000000002</v>
      </c>
      <c r="E40" s="163">
        <f>SUM(E25:E26)</f>
        <v>0.35899999999999999</v>
      </c>
      <c r="F40" s="163">
        <f>SUM(F25:F26)</f>
        <v>0.4</v>
      </c>
      <c r="P40" s="329"/>
      <c r="Q40" s="329"/>
      <c r="R40" s="329"/>
    </row>
    <row r="41" spans="1:18" ht="14.25" x14ac:dyDescent="0.2">
      <c r="B41" s="327" t="s">
        <v>77</v>
      </c>
      <c r="C41" s="328"/>
      <c r="D41" s="163">
        <f>SUM(D30:D33)</f>
        <v>0.05</v>
      </c>
      <c r="E41" s="163">
        <f>SUM(E30:E33)</f>
        <v>5.0999999999999997E-2</v>
      </c>
      <c r="F41" s="163">
        <f>SUM(F30:F33)</f>
        <v>0.46666666666666667</v>
      </c>
      <c r="P41" s="329"/>
      <c r="Q41" s="329"/>
      <c r="R41" s="329"/>
    </row>
    <row r="42" spans="1:18" ht="14.25" x14ac:dyDescent="0.2">
      <c r="B42" s="327" t="s">
        <v>78</v>
      </c>
      <c r="C42" s="328"/>
      <c r="D42" s="163">
        <f>SUM(D21:D24)</f>
        <v>0.28400000000000003</v>
      </c>
      <c r="E42" s="163">
        <f>SUM(E21:E24)</f>
        <v>0.255</v>
      </c>
      <c r="F42" s="163">
        <f>SUM(F21:F24)</f>
        <v>0.53333333333333333</v>
      </c>
      <c r="P42" s="329"/>
      <c r="Q42" s="329"/>
      <c r="R42" s="329"/>
    </row>
    <row r="43" spans="1:18" ht="14.25" x14ac:dyDescent="0.2">
      <c r="B43" s="327" t="s">
        <v>79</v>
      </c>
      <c r="C43" s="328"/>
      <c r="D43" s="163">
        <f>D29</f>
        <v>0.186</v>
      </c>
      <c r="E43" s="163">
        <f>E29</f>
        <v>0.22</v>
      </c>
      <c r="F43" s="163">
        <f>F29</f>
        <v>0.33333333333333331</v>
      </c>
      <c r="P43" s="329"/>
      <c r="Q43" s="329"/>
      <c r="R43" s="329"/>
    </row>
    <row r="44" spans="1:18" ht="16.350000000000001" customHeight="1" x14ac:dyDescent="0.2">
      <c r="B44" s="327" t="s">
        <v>80</v>
      </c>
      <c r="C44" s="328"/>
      <c r="D44" s="163">
        <f>D28</f>
        <v>3.1E-2</v>
      </c>
      <c r="E44" s="163">
        <f>E28</f>
        <v>2.3E-2</v>
      </c>
      <c r="F44" s="163">
        <f>F28</f>
        <v>6.6666666666666666E-2</v>
      </c>
      <c r="P44" s="329"/>
      <c r="Q44" s="329"/>
      <c r="R44" s="329"/>
    </row>
    <row r="45" spans="1:18" ht="15.95" customHeight="1" x14ac:dyDescent="0.2">
      <c r="B45" s="327" t="s">
        <v>81</v>
      </c>
      <c r="C45" s="328"/>
      <c r="D45" s="163">
        <f>D27</f>
        <v>5.1999999999999998E-2</v>
      </c>
      <c r="E45" s="163">
        <f>E27</f>
        <v>9.1999999999999998E-2</v>
      </c>
      <c r="F45" s="163">
        <f>F27</f>
        <v>6.6666666666666666E-2</v>
      </c>
      <c r="P45" s="329"/>
      <c r="Q45" s="329"/>
      <c r="R45" s="329"/>
    </row>
    <row r="46" spans="1:18" ht="12" customHeight="1" x14ac:dyDescent="0.2">
      <c r="E46" s="175"/>
      <c r="P46" s="329"/>
      <c r="Q46" s="329"/>
      <c r="R46" s="329"/>
    </row>
    <row r="47" spans="1:18" ht="3.95" hidden="1" customHeight="1" x14ac:dyDescent="0.2">
      <c r="P47" s="329"/>
      <c r="Q47" s="329"/>
      <c r="R47" s="329"/>
    </row>
    <row r="48" spans="1:18" ht="0.95" hidden="1" customHeight="1" x14ac:dyDescent="0.2">
      <c r="P48" s="329"/>
      <c r="Q48" s="329"/>
      <c r="R48" s="329"/>
    </row>
    <row r="49" spans="2:18" ht="19.7" hidden="1" customHeight="1" x14ac:dyDescent="0.2">
      <c r="P49" s="329"/>
      <c r="Q49" s="329"/>
      <c r="R49" s="329"/>
    </row>
    <row r="50" spans="2:18" ht="18.399999999999999" hidden="1" customHeight="1" x14ac:dyDescent="0.2">
      <c r="P50" s="329"/>
      <c r="Q50" s="329"/>
      <c r="R50" s="329"/>
    </row>
    <row r="51" spans="2:18" ht="11.65" hidden="1" customHeight="1" x14ac:dyDescent="0.2">
      <c r="P51" s="329"/>
      <c r="Q51" s="329"/>
      <c r="R51" s="329"/>
    </row>
    <row r="52" spans="2:18" ht="23.65" customHeight="1" x14ac:dyDescent="0.2">
      <c r="B52" s="324" t="s">
        <v>59</v>
      </c>
      <c r="C52" s="325"/>
      <c r="D52" s="325"/>
      <c r="E52" s="325"/>
      <c r="F52" s="326"/>
      <c r="P52" s="329"/>
      <c r="Q52" s="329"/>
      <c r="R52" s="329"/>
    </row>
    <row r="53" spans="2:18" ht="327" customHeight="1" x14ac:dyDescent="0.2">
      <c r="B53" s="321"/>
      <c r="C53" s="322"/>
      <c r="D53" s="322"/>
      <c r="E53" s="322"/>
      <c r="F53" s="323"/>
      <c r="P53" s="329"/>
      <c r="Q53" s="329"/>
      <c r="R53" s="329"/>
    </row>
    <row r="54" spans="2:18" x14ac:dyDescent="0.2">
      <c r="P54" s="329"/>
      <c r="Q54" s="329"/>
      <c r="R54" s="329"/>
    </row>
    <row r="55" spans="2:18" x14ac:dyDescent="0.2">
      <c r="P55" s="329"/>
      <c r="Q55" s="329"/>
      <c r="R55" s="329"/>
    </row>
  </sheetData>
  <sheetProtection sheet="1"/>
  <mergeCells count="21">
    <mergeCell ref="P10:R10"/>
    <mergeCell ref="P11:R16"/>
    <mergeCell ref="A20:A33"/>
    <mergeCell ref="A12:A16"/>
    <mergeCell ref="P20:R20"/>
    <mergeCell ref="P21:R34"/>
    <mergeCell ref="B17:F17"/>
    <mergeCell ref="B18:F18"/>
    <mergeCell ref="B34:F34"/>
    <mergeCell ref="P40:R55"/>
    <mergeCell ref="B39:C39"/>
    <mergeCell ref="P39:R39"/>
    <mergeCell ref="B40:C40"/>
    <mergeCell ref="B41:C41"/>
    <mergeCell ref="B42:C42"/>
    <mergeCell ref="B35:F35"/>
    <mergeCell ref="B52:F52"/>
    <mergeCell ref="B53:F53"/>
    <mergeCell ref="B43:C43"/>
    <mergeCell ref="B44:C44"/>
    <mergeCell ref="B45:C45"/>
  </mergeCells>
  <pageMargins left="0.7" right="0.7" top="0.75" bottom="0.75" header="0.3" footer="0.3"/>
  <pageSetup paperSize="9" scale="46" orientation="landscape" r:id="rId1"/>
  <ignoredErrors>
    <ignoredError sqref="D40:D42 E40:E4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5E4C9-3F02-430E-938C-7151F8C6F6BB}">
  <dimension ref="A1:Q51"/>
  <sheetViews>
    <sheetView showGridLines="0" zoomScale="80" zoomScaleNormal="80" workbookViewId="0"/>
  </sheetViews>
  <sheetFormatPr defaultColWidth="8.625" defaultRowHeight="14.25" x14ac:dyDescent="0.2"/>
  <cols>
    <col min="1" max="1" width="30.875" style="2" customWidth="1"/>
    <col min="2" max="2" width="7.625" style="120" customWidth="1"/>
    <col min="3" max="3" width="0.125" style="2" customWidth="1"/>
    <col min="4" max="4" width="30.125" style="2" customWidth="1"/>
    <col min="5" max="5" width="15.125" style="120" customWidth="1"/>
    <col min="6" max="6" width="5.125" style="2" customWidth="1"/>
    <col min="7" max="16384" width="8.625" style="2"/>
  </cols>
  <sheetData>
    <row r="1" spans="1:17" ht="20.25" x14ac:dyDescent="0.2">
      <c r="E1" s="125" t="s">
        <v>0</v>
      </c>
    </row>
    <row r="2" spans="1:17" ht="18" x14ac:dyDescent="0.2">
      <c r="E2" s="126" t="s">
        <v>82</v>
      </c>
    </row>
    <row r="5" spans="1:17" ht="15.75" x14ac:dyDescent="0.25">
      <c r="A5" s="62" t="s">
        <v>43</v>
      </c>
    </row>
    <row r="6" spans="1:17" ht="15" x14ac:dyDescent="0.2">
      <c r="A6" s="26" t="s">
        <v>83</v>
      </c>
      <c r="B6" s="121"/>
      <c r="C6" s="26"/>
      <c r="D6" s="26"/>
      <c r="E6" s="121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7" ht="16.5" x14ac:dyDescent="0.3">
      <c r="A7" s="26" t="s">
        <v>84</v>
      </c>
      <c r="B7" s="121"/>
      <c r="C7" s="26"/>
      <c r="D7" s="26"/>
      <c r="E7" s="121"/>
      <c r="F7" s="26"/>
      <c r="G7" s="134" t="s">
        <v>85</v>
      </c>
      <c r="H7" s="63"/>
      <c r="I7" s="63"/>
      <c r="J7" s="63"/>
      <c r="K7" s="26"/>
      <c r="L7" s="26"/>
      <c r="M7" s="26"/>
      <c r="N7" s="26"/>
      <c r="O7" s="26"/>
    </row>
    <row r="8" spans="1:17" ht="15" customHeight="1" x14ac:dyDescent="0.2">
      <c r="A8" s="26" t="s">
        <v>13</v>
      </c>
      <c r="B8" s="121"/>
      <c r="C8" s="26"/>
      <c r="D8" s="26"/>
      <c r="E8" s="121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7" ht="15" customHeight="1" x14ac:dyDescent="0.2">
      <c r="A9" s="26"/>
      <c r="B9" s="121"/>
      <c r="C9" s="26"/>
      <c r="D9" s="26"/>
      <c r="E9" s="121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7" ht="15" customHeight="1" x14ac:dyDescent="0.2">
      <c r="A10" s="26" t="s">
        <v>86</v>
      </c>
      <c r="B10" s="121"/>
      <c r="C10" s="26"/>
      <c r="D10" s="26"/>
      <c r="E10" s="121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7" ht="15.6" customHeight="1" x14ac:dyDescent="0.2"/>
    <row r="12" spans="1:17" ht="24.95" customHeight="1" x14ac:dyDescent="0.2">
      <c r="A12" s="342" t="s">
        <v>87</v>
      </c>
      <c r="B12" s="342"/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</row>
    <row r="13" spans="1:17" ht="15" customHeight="1" x14ac:dyDescent="0.2"/>
    <row r="14" spans="1:17" ht="60.95" customHeight="1" x14ac:dyDescent="0.2">
      <c r="A14" s="60" t="s">
        <v>88</v>
      </c>
      <c r="B14" s="118" t="s">
        <v>89</v>
      </c>
      <c r="C14" s="61" t="s">
        <v>90</v>
      </c>
      <c r="D14" s="60" t="s">
        <v>91</v>
      </c>
      <c r="E14" s="127" t="s">
        <v>92</v>
      </c>
    </row>
    <row r="15" spans="1:17" ht="15" customHeight="1" x14ac:dyDescent="0.2">
      <c r="A15" s="56" t="s">
        <v>93</v>
      </c>
      <c r="B15" s="119">
        <v>4</v>
      </c>
      <c r="C15" s="57">
        <f>E15</f>
        <v>0</v>
      </c>
      <c r="D15" s="58"/>
      <c r="E15" s="64"/>
    </row>
    <row r="16" spans="1:17" s="114" customFormat="1" ht="26.25" customHeight="1" x14ac:dyDescent="0.3">
      <c r="A16" s="112" t="s">
        <v>94</v>
      </c>
      <c r="B16" s="119">
        <v>5</v>
      </c>
      <c r="C16" s="113">
        <f>SUM(E16:E17)</f>
        <v>6</v>
      </c>
      <c r="D16" s="58" t="s">
        <v>95</v>
      </c>
      <c r="E16" s="64">
        <v>6</v>
      </c>
    </row>
    <row r="17" spans="1:17" ht="15" customHeight="1" x14ac:dyDescent="0.2">
      <c r="A17" s="56"/>
      <c r="B17" s="122"/>
      <c r="D17" s="58"/>
      <c r="E17" s="64"/>
    </row>
    <row r="18" spans="1:17" s="80" customFormat="1" ht="21" customHeight="1" x14ac:dyDescent="0.3">
      <c r="A18" s="115" t="s">
        <v>96</v>
      </c>
      <c r="B18" s="119">
        <v>5</v>
      </c>
      <c r="C18" s="116">
        <f>E18</f>
        <v>4.5</v>
      </c>
      <c r="D18" s="58" t="s">
        <v>96</v>
      </c>
      <c r="E18" s="64">
        <v>4.5</v>
      </c>
    </row>
    <row r="19" spans="1:17" s="114" customFormat="1" ht="26.1" customHeight="1" x14ac:dyDescent="0.3">
      <c r="A19" s="112" t="s">
        <v>70</v>
      </c>
      <c r="B19" s="119">
        <v>6</v>
      </c>
      <c r="C19" s="113">
        <f>E19</f>
        <v>4</v>
      </c>
      <c r="D19" s="58" t="s">
        <v>70</v>
      </c>
      <c r="E19" s="64">
        <v>4</v>
      </c>
    </row>
    <row r="20" spans="1:17" x14ac:dyDescent="0.2">
      <c r="A20" s="56" t="s">
        <v>97</v>
      </c>
      <c r="B20" s="119">
        <v>5</v>
      </c>
      <c r="C20" s="57">
        <f>SUM(E20:E22)</f>
        <v>7</v>
      </c>
      <c r="D20" s="58" t="s">
        <v>97</v>
      </c>
      <c r="E20" s="64">
        <v>7</v>
      </c>
    </row>
    <row r="21" spans="1:17" x14ac:dyDescent="0.2">
      <c r="A21" s="56"/>
      <c r="B21" s="122"/>
      <c r="C21" s="57"/>
      <c r="D21" s="58"/>
      <c r="E21" s="64"/>
    </row>
    <row r="22" spans="1:17" x14ac:dyDescent="0.2">
      <c r="A22" s="59"/>
      <c r="B22" s="122"/>
      <c r="D22" s="58"/>
      <c r="E22" s="64"/>
    </row>
    <row r="23" spans="1:17" x14ac:dyDescent="0.2">
      <c r="A23" s="55" t="s">
        <v>98</v>
      </c>
      <c r="B23" s="119">
        <v>6</v>
      </c>
      <c r="D23" s="54"/>
      <c r="E23" s="124"/>
    </row>
    <row r="24" spans="1:17" ht="15" customHeight="1" x14ac:dyDescent="0.2"/>
    <row r="25" spans="1:17" ht="30" customHeight="1" x14ac:dyDescent="0.2">
      <c r="A25" s="342" t="s">
        <v>99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</row>
    <row r="26" spans="1:17" ht="30" customHeight="1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7" ht="30" customHeight="1" x14ac:dyDescent="0.2">
      <c r="A27" s="343" t="s">
        <v>100</v>
      </c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</row>
    <row r="28" spans="1:17" ht="30" customHeight="1" x14ac:dyDescent="0.2">
      <c r="A28" s="343" t="s">
        <v>101</v>
      </c>
      <c r="B28" s="343"/>
      <c r="C28" s="343"/>
      <c r="D28" s="343"/>
      <c r="E28" s="343"/>
      <c r="F28" s="343"/>
      <c r="G28" s="343" t="s">
        <v>102</v>
      </c>
      <c r="H28" s="343"/>
      <c r="I28" s="343"/>
      <c r="J28" s="343"/>
      <c r="K28" s="343"/>
      <c r="L28" s="343"/>
      <c r="M28" s="343"/>
      <c r="N28" s="343"/>
      <c r="O28" s="343"/>
      <c r="P28" s="343"/>
      <c r="Q28" s="343"/>
    </row>
    <row r="29" spans="1:17" ht="39.950000000000003" customHeight="1" x14ac:dyDescent="0.2">
      <c r="A29" s="344"/>
      <c r="B29" s="344"/>
      <c r="C29" s="344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344"/>
      <c r="Q29" s="344"/>
    </row>
    <row r="30" spans="1:17" ht="39.950000000000003" customHeight="1" x14ac:dyDescent="0.2">
      <c r="A30" s="339"/>
      <c r="B30" s="340"/>
      <c r="C30" s="340"/>
      <c r="D30" s="340"/>
      <c r="E30" s="340"/>
      <c r="F30" s="341"/>
      <c r="G30" s="339"/>
      <c r="H30" s="340"/>
      <c r="I30" s="340"/>
      <c r="J30" s="340"/>
      <c r="K30" s="340"/>
      <c r="L30" s="340"/>
      <c r="M30" s="340"/>
      <c r="N30" s="340"/>
      <c r="O30" s="340"/>
      <c r="P30" s="340"/>
      <c r="Q30" s="341"/>
    </row>
    <row r="31" spans="1:17" ht="39.950000000000003" customHeight="1" x14ac:dyDescent="0.2">
      <c r="A31" s="339"/>
      <c r="B31" s="340"/>
      <c r="C31" s="340"/>
      <c r="D31" s="340"/>
      <c r="E31" s="340"/>
      <c r="F31" s="341"/>
      <c r="G31" s="339"/>
      <c r="H31" s="340"/>
      <c r="I31" s="340"/>
      <c r="J31" s="340"/>
      <c r="K31" s="340"/>
      <c r="L31" s="340"/>
      <c r="M31" s="340"/>
      <c r="N31" s="340"/>
      <c r="O31" s="340"/>
      <c r="P31" s="340"/>
      <c r="Q31" s="341"/>
    </row>
    <row r="32" spans="1:17" ht="39.950000000000003" customHeight="1" x14ac:dyDescent="0.2">
      <c r="A32" s="339"/>
      <c r="B32" s="340"/>
      <c r="C32" s="340"/>
      <c r="D32" s="340"/>
      <c r="E32" s="340"/>
      <c r="F32" s="341"/>
      <c r="G32" s="339"/>
      <c r="H32" s="340"/>
      <c r="I32" s="340"/>
      <c r="J32" s="340"/>
      <c r="K32" s="340"/>
      <c r="L32" s="340"/>
      <c r="M32" s="340"/>
      <c r="N32" s="340"/>
      <c r="O32" s="340"/>
      <c r="P32" s="340"/>
      <c r="Q32" s="341"/>
    </row>
    <row r="33" spans="1:17" ht="39.950000000000003" customHeight="1" x14ac:dyDescent="0.2">
      <c r="A33" s="339"/>
      <c r="B33" s="340"/>
      <c r="C33" s="340"/>
      <c r="D33" s="340"/>
      <c r="E33" s="340"/>
      <c r="F33" s="341"/>
      <c r="G33" s="339"/>
      <c r="H33" s="340"/>
      <c r="I33" s="340"/>
      <c r="J33" s="340"/>
      <c r="K33" s="340"/>
      <c r="L33" s="340"/>
      <c r="M33" s="340"/>
      <c r="N33" s="340"/>
      <c r="O33" s="340"/>
      <c r="P33" s="340"/>
      <c r="Q33" s="341"/>
    </row>
    <row r="34" spans="1:17" ht="39.950000000000003" customHeight="1" x14ac:dyDescent="0.2">
      <c r="A34" s="339"/>
      <c r="B34" s="340"/>
      <c r="C34" s="340"/>
      <c r="D34" s="340"/>
      <c r="E34" s="340"/>
      <c r="F34" s="341"/>
      <c r="G34" s="339"/>
      <c r="H34" s="340"/>
      <c r="I34" s="340"/>
      <c r="J34" s="340"/>
      <c r="K34" s="340"/>
      <c r="L34" s="340"/>
      <c r="M34" s="340"/>
      <c r="N34" s="340"/>
      <c r="O34" s="340"/>
      <c r="P34" s="340"/>
      <c r="Q34" s="341"/>
    </row>
    <row r="35" spans="1:17" ht="39.950000000000003" customHeight="1" x14ac:dyDescent="0.2">
      <c r="A35" s="338"/>
      <c r="B35" s="338"/>
      <c r="C35" s="338"/>
      <c r="D35" s="338"/>
      <c r="E35" s="338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38"/>
      <c r="Q35" s="338"/>
    </row>
    <row r="36" spans="1:17" ht="30" customHeight="1" x14ac:dyDescent="0.2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</row>
    <row r="37" spans="1:17" ht="30" customHeight="1" x14ac:dyDescent="0.2">
      <c r="A37" s="343" t="s">
        <v>103</v>
      </c>
      <c r="B37" s="343"/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3"/>
    </row>
    <row r="38" spans="1:17" ht="30" customHeight="1" x14ac:dyDescent="0.2">
      <c r="A38" s="343" t="s">
        <v>101</v>
      </c>
      <c r="B38" s="343"/>
      <c r="C38" s="343"/>
      <c r="D38" s="343"/>
      <c r="E38" s="343"/>
      <c r="F38" s="343"/>
      <c r="G38" s="343" t="s">
        <v>102</v>
      </c>
      <c r="H38" s="343"/>
      <c r="I38" s="343"/>
      <c r="J38" s="343"/>
      <c r="K38" s="343"/>
      <c r="L38" s="343"/>
      <c r="M38" s="343"/>
      <c r="N38" s="343"/>
      <c r="O38" s="343"/>
      <c r="P38" s="343"/>
      <c r="Q38" s="343"/>
    </row>
    <row r="39" spans="1:17" ht="39.950000000000003" customHeight="1" x14ac:dyDescent="0.2">
      <c r="A39" s="344"/>
      <c r="B39" s="344"/>
      <c r="C39" s="344"/>
      <c r="D39" s="344"/>
      <c r="E39" s="344"/>
      <c r="F39" s="344"/>
      <c r="G39" s="344"/>
      <c r="H39" s="344"/>
      <c r="I39" s="344"/>
      <c r="J39" s="344"/>
      <c r="K39" s="344"/>
      <c r="L39" s="344"/>
      <c r="M39" s="344"/>
      <c r="N39" s="344"/>
      <c r="O39" s="344"/>
      <c r="P39" s="344"/>
      <c r="Q39" s="344"/>
    </row>
    <row r="40" spans="1:17" ht="39.950000000000003" customHeight="1" x14ac:dyDescent="0.2">
      <c r="A40" s="339"/>
      <c r="B40" s="340"/>
      <c r="C40" s="340"/>
      <c r="D40" s="340"/>
      <c r="E40" s="340"/>
      <c r="F40" s="341"/>
      <c r="G40" s="339"/>
      <c r="H40" s="340"/>
      <c r="I40" s="340"/>
      <c r="J40" s="340"/>
      <c r="K40" s="340"/>
      <c r="L40" s="340"/>
      <c r="M40" s="340"/>
      <c r="N40" s="340"/>
      <c r="O40" s="340"/>
      <c r="P40" s="340"/>
      <c r="Q40" s="341"/>
    </row>
    <row r="41" spans="1:17" ht="39.950000000000003" customHeight="1" x14ac:dyDescent="0.2">
      <c r="A41" s="339"/>
      <c r="B41" s="340"/>
      <c r="C41" s="340"/>
      <c r="D41" s="340"/>
      <c r="E41" s="340"/>
      <c r="F41" s="341"/>
      <c r="G41" s="339"/>
      <c r="H41" s="340"/>
      <c r="I41" s="340"/>
      <c r="J41" s="340"/>
      <c r="K41" s="340"/>
      <c r="L41" s="340"/>
      <c r="M41" s="340"/>
      <c r="N41" s="340"/>
      <c r="O41" s="340"/>
      <c r="P41" s="340"/>
      <c r="Q41" s="341"/>
    </row>
    <row r="42" spans="1:17" ht="39.950000000000003" customHeight="1" x14ac:dyDescent="0.2">
      <c r="A42" s="339"/>
      <c r="B42" s="340"/>
      <c r="C42" s="340"/>
      <c r="D42" s="340"/>
      <c r="E42" s="340"/>
      <c r="F42" s="341"/>
      <c r="G42" s="339"/>
      <c r="H42" s="340"/>
      <c r="I42" s="340"/>
      <c r="J42" s="340"/>
      <c r="K42" s="340"/>
      <c r="L42" s="340"/>
      <c r="M42" s="340"/>
      <c r="N42" s="340"/>
      <c r="O42" s="340"/>
      <c r="P42" s="340"/>
      <c r="Q42" s="341"/>
    </row>
    <row r="43" spans="1:17" ht="39.950000000000003" customHeight="1" x14ac:dyDescent="0.2">
      <c r="A43" s="339"/>
      <c r="B43" s="340"/>
      <c r="C43" s="340"/>
      <c r="D43" s="340"/>
      <c r="E43" s="340"/>
      <c r="F43" s="341"/>
      <c r="G43" s="339"/>
      <c r="H43" s="340"/>
      <c r="I43" s="340"/>
      <c r="J43" s="340"/>
      <c r="K43" s="340"/>
      <c r="L43" s="340"/>
      <c r="M43" s="340"/>
      <c r="N43" s="340"/>
      <c r="O43" s="340"/>
      <c r="P43" s="340"/>
      <c r="Q43" s="341"/>
    </row>
    <row r="44" spans="1:17" ht="39.950000000000003" customHeight="1" x14ac:dyDescent="0.2">
      <c r="A44" s="339"/>
      <c r="B44" s="340"/>
      <c r="C44" s="340"/>
      <c r="D44" s="340"/>
      <c r="E44" s="340"/>
      <c r="F44" s="341"/>
      <c r="G44" s="339"/>
      <c r="H44" s="340"/>
      <c r="I44" s="340"/>
      <c r="J44" s="340"/>
      <c r="K44" s="340"/>
      <c r="L44" s="340"/>
      <c r="M44" s="340"/>
      <c r="N44" s="340"/>
      <c r="O44" s="340"/>
      <c r="P44" s="340"/>
      <c r="Q44" s="341"/>
    </row>
    <row r="45" spans="1:17" ht="39.950000000000003" customHeight="1" x14ac:dyDescent="0.2">
      <c r="A45" s="338"/>
      <c r="B45" s="338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</row>
    <row r="46" spans="1:17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</row>
    <row r="48" spans="1:17" ht="20.25" x14ac:dyDescent="0.3">
      <c r="A48" s="50" t="s">
        <v>47</v>
      </c>
      <c r="C48" s="50"/>
    </row>
    <row r="49" spans="1:3" ht="15" x14ac:dyDescent="0.2">
      <c r="A49" s="51" t="str">
        <f>'Identification of Need'!B10</f>
        <v xml:space="preserve">Test Primary </v>
      </c>
      <c r="C49" s="52"/>
    </row>
    <row r="50" spans="1:3" ht="20.25" x14ac:dyDescent="0.3">
      <c r="A50" s="50" t="s">
        <v>48</v>
      </c>
      <c r="B50" s="123"/>
      <c r="C50" s="3"/>
    </row>
    <row r="51" spans="1:3" ht="15" x14ac:dyDescent="0.2">
      <c r="A51" s="53">
        <f>'Identification of Need'!D10</f>
        <v>0</v>
      </c>
      <c r="B51" s="123"/>
      <c r="C51" s="3"/>
    </row>
  </sheetData>
  <sheetProtection sheet="1"/>
  <mergeCells count="36">
    <mergeCell ref="A40:F40"/>
    <mergeCell ref="G40:Q40"/>
    <mergeCell ref="A41:F41"/>
    <mergeCell ref="G41:Q41"/>
    <mergeCell ref="A42:F42"/>
    <mergeCell ref="A37:Q37"/>
    <mergeCell ref="A38:F38"/>
    <mergeCell ref="G38:Q38"/>
    <mergeCell ref="A39:F39"/>
    <mergeCell ref="G39:Q39"/>
    <mergeCell ref="A35:F35"/>
    <mergeCell ref="G35:Q35"/>
    <mergeCell ref="A29:F29"/>
    <mergeCell ref="G29:Q29"/>
    <mergeCell ref="A30:F30"/>
    <mergeCell ref="A31:F31"/>
    <mergeCell ref="A32:F32"/>
    <mergeCell ref="A33:F33"/>
    <mergeCell ref="A34:F34"/>
    <mergeCell ref="G30:Q30"/>
    <mergeCell ref="G31:Q31"/>
    <mergeCell ref="G32:Q32"/>
    <mergeCell ref="G33:Q33"/>
    <mergeCell ref="G34:Q34"/>
    <mergeCell ref="A12:Q12"/>
    <mergeCell ref="A25:Q25"/>
    <mergeCell ref="A27:Q27"/>
    <mergeCell ref="A28:F28"/>
    <mergeCell ref="G28:Q28"/>
    <mergeCell ref="A45:F45"/>
    <mergeCell ref="G45:Q45"/>
    <mergeCell ref="G42:Q42"/>
    <mergeCell ref="A43:F43"/>
    <mergeCell ref="G43:Q43"/>
    <mergeCell ref="A44:F44"/>
    <mergeCell ref="G44:Q44"/>
  </mergeCells>
  <hyperlinks>
    <hyperlink ref="G7:J7" r:id="rId1" display="INDESIPSEFsupport@norfolk.gov.uk" xr:uid="{AB2B7E8E-0E1F-4B14-ADF7-AB7D017AF973}"/>
  </hyperlinks>
  <pageMargins left="0.23622047244094491" right="0.23622047244094491" top="0.74803149606299213" bottom="0.74803149606299213" header="0.31496062992125984" footer="0.31496062992125984"/>
  <pageSetup paperSize="9" scale="60" fitToWidth="0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C6B40-96FB-446A-8621-0350EE1CAEDB}">
  <sheetPr>
    <pageSetUpPr fitToPage="1"/>
  </sheetPr>
  <dimension ref="B3:U38"/>
  <sheetViews>
    <sheetView showGridLines="0" zoomScaleNormal="100" workbookViewId="0"/>
  </sheetViews>
  <sheetFormatPr defaultColWidth="8.625" defaultRowHeight="14.25" x14ac:dyDescent="0.2"/>
  <cols>
    <col min="1" max="12" width="8.625" style="3"/>
    <col min="13" max="13" width="9.125" style="3" customWidth="1"/>
    <col min="14" max="16384" width="8.625" style="3"/>
  </cols>
  <sheetData>
    <row r="3" spans="2:21" ht="20.25" x14ac:dyDescent="0.3">
      <c r="H3" s="39" t="s">
        <v>0</v>
      </c>
    </row>
    <row r="4" spans="2:21" ht="18" x14ac:dyDescent="0.2">
      <c r="H4" s="44" t="s">
        <v>104</v>
      </c>
    </row>
    <row r="5" spans="2:21" ht="30" x14ac:dyDescent="0.4">
      <c r="E5" s="21"/>
    </row>
    <row r="6" spans="2:21" ht="15.75" x14ac:dyDescent="0.25">
      <c r="B6" s="33" t="s">
        <v>43</v>
      </c>
    </row>
    <row r="7" spans="2:21" ht="15" x14ac:dyDescent="0.2">
      <c r="B7" s="26" t="s">
        <v>105</v>
      </c>
      <c r="N7" s="117"/>
    </row>
    <row r="8" spans="2:21" ht="15" x14ac:dyDescent="0.2">
      <c r="B8" s="26" t="s">
        <v>106</v>
      </c>
    </row>
    <row r="9" spans="2:21" ht="15" x14ac:dyDescent="0.2">
      <c r="B9" s="26" t="s">
        <v>22</v>
      </c>
    </row>
    <row r="10" spans="2:21" ht="15" x14ac:dyDescent="0.2">
      <c r="B10" s="26" t="s">
        <v>107</v>
      </c>
    </row>
    <row r="11" spans="2:21" x14ac:dyDescent="0.2">
      <c r="B11" s="35"/>
    </row>
    <row r="12" spans="2:21" ht="18" x14ac:dyDescent="0.25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U12" s="22"/>
    </row>
    <row r="13" spans="2:21" ht="23.25" x14ac:dyDescent="0.35">
      <c r="B13" s="34" t="s">
        <v>108</v>
      </c>
      <c r="U13" s="22"/>
    </row>
    <row r="14" spans="2:21" ht="18" x14ac:dyDescent="0.25">
      <c r="U14" s="22"/>
    </row>
    <row r="15" spans="2:21" ht="18" x14ac:dyDescent="0.25">
      <c r="B15" s="22" t="s">
        <v>109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U15" s="22"/>
    </row>
    <row r="16" spans="2:21" ht="22.35" customHeight="1" x14ac:dyDescent="0.25">
      <c r="B16" s="22" t="s">
        <v>110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U16" s="22"/>
    </row>
    <row r="17" spans="2:21" ht="5.0999999999999996" customHeight="1" x14ac:dyDescent="0.25">
      <c r="B17" s="22" t="s">
        <v>111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U17" s="22"/>
    </row>
    <row r="18" spans="2:21" ht="18" customHeight="1" x14ac:dyDescent="0.25">
      <c r="B18" s="22" t="s">
        <v>112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U18" s="22"/>
    </row>
    <row r="19" spans="2:21" ht="23.1" customHeight="1" x14ac:dyDescent="0.25">
      <c r="B19" s="22" t="s">
        <v>113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2:21" ht="23.65" customHeight="1" x14ac:dyDescent="0.25">
      <c r="B20" s="22" t="s">
        <v>114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</row>
    <row r="21" spans="2:21" ht="18" x14ac:dyDescent="0.25"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2:21" ht="18" x14ac:dyDescent="0.25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3" spans="2:21" ht="18" x14ac:dyDescent="0.25"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2:21" ht="18" x14ac:dyDescent="0.25">
      <c r="S24" s="22"/>
      <c r="T24" s="22"/>
      <c r="U24" s="22"/>
    </row>
    <row r="25" spans="2:21" ht="18" x14ac:dyDescent="0.25">
      <c r="S25" s="22"/>
      <c r="T25" s="22"/>
      <c r="U25" s="22"/>
    </row>
    <row r="26" spans="2:21" ht="18" x14ac:dyDescent="0.25">
      <c r="U26" s="36"/>
    </row>
    <row r="27" spans="2:21" ht="18" x14ac:dyDescent="0.25">
      <c r="U27" s="22"/>
    </row>
    <row r="28" spans="2:21" ht="18" x14ac:dyDescent="0.25">
      <c r="U28" s="22"/>
    </row>
    <row r="35" spans="2:20" ht="18" x14ac:dyDescent="0.25">
      <c r="S35" s="22"/>
      <c r="T35" s="22"/>
    </row>
    <row r="36" spans="2:20" ht="18" x14ac:dyDescent="0.25">
      <c r="Q36" s="2"/>
      <c r="S36" s="22"/>
      <c r="T36" s="22"/>
    </row>
    <row r="37" spans="2:20" ht="18" x14ac:dyDescent="0.25">
      <c r="S37" s="22"/>
      <c r="T37" s="22"/>
    </row>
    <row r="38" spans="2:20" ht="18" x14ac:dyDescent="0.25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</row>
  </sheetData>
  <sheetProtection sheet="1"/>
  <pageMargins left="0.7" right="0.7" top="0.75" bottom="0.75" header="0.3" footer="0.3"/>
  <pageSetup paperSize="9" scale="6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82C99-DB5A-4751-AEB0-2AA12842420F}">
  <sheetPr>
    <pageSetUpPr fitToPage="1"/>
  </sheetPr>
  <dimension ref="A2:R79"/>
  <sheetViews>
    <sheetView showGridLines="0" zoomScale="70" zoomScaleNormal="70" workbookViewId="0"/>
  </sheetViews>
  <sheetFormatPr defaultColWidth="8.625" defaultRowHeight="14.25" x14ac:dyDescent="0.2"/>
  <cols>
    <col min="1" max="1" width="5.625" style="2" customWidth="1"/>
    <col min="2" max="2" width="23" style="2" customWidth="1"/>
    <col min="3" max="3" width="9" style="2" customWidth="1"/>
    <col min="4" max="4" width="11.375" style="2" customWidth="1"/>
    <col min="5" max="6" width="8.625" style="2"/>
    <col min="7" max="7" width="8.875" style="2" customWidth="1"/>
    <col min="8" max="16384" width="8.625" style="2"/>
  </cols>
  <sheetData>
    <row r="2" spans="2:6" ht="20.25" x14ac:dyDescent="0.2">
      <c r="F2" s="38" t="s">
        <v>0</v>
      </c>
    </row>
    <row r="3" spans="2:6" ht="18" x14ac:dyDescent="0.2">
      <c r="F3" s="44" t="s">
        <v>115</v>
      </c>
    </row>
    <row r="4" spans="2:6" ht="20.25" x14ac:dyDescent="0.3">
      <c r="C4" s="1"/>
    </row>
    <row r="5" spans="2:6" ht="20.25" x14ac:dyDescent="0.3">
      <c r="B5" s="25" t="s">
        <v>43</v>
      </c>
      <c r="C5" s="1"/>
    </row>
    <row r="6" spans="2:6" ht="20.25" x14ac:dyDescent="0.3">
      <c r="B6" s="26" t="s">
        <v>18</v>
      </c>
      <c r="C6" s="1"/>
    </row>
    <row r="7" spans="2:6" ht="15" x14ac:dyDescent="0.2">
      <c r="B7" s="26" t="s">
        <v>116</v>
      </c>
    </row>
    <row r="8" spans="2:6" ht="15" x14ac:dyDescent="0.2">
      <c r="B8" s="26" t="s">
        <v>117</v>
      </c>
      <c r="C8" s="84"/>
      <c r="F8" s="88"/>
    </row>
    <row r="9" spans="2:6" ht="15" x14ac:dyDescent="0.2">
      <c r="B9" s="26"/>
    </row>
    <row r="10" spans="2:6" x14ac:dyDescent="0.2">
      <c r="B10" s="89" t="s">
        <v>47</v>
      </c>
      <c r="C10" s="23"/>
      <c r="D10" s="89" t="s">
        <v>48</v>
      </c>
      <c r="E10" s="23"/>
      <c r="F10" s="23"/>
    </row>
    <row r="11" spans="2:6" x14ac:dyDescent="0.2">
      <c r="B11" s="90" t="str">
        <f>'Identification of Need'!B10</f>
        <v xml:space="preserve">Test Primary </v>
      </c>
      <c r="C11" s="23"/>
      <c r="D11" s="91"/>
      <c r="E11" s="92"/>
      <c r="F11" s="92"/>
    </row>
    <row r="12" spans="2:6" x14ac:dyDescent="0.2">
      <c r="B12" s="93"/>
      <c r="C12" s="23"/>
      <c r="D12" s="92"/>
      <c r="E12" s="92"/>
      <c r="F12" s="92"/>
    </row>
    <row r="14" spans="2:6" ht="32.450000000000003" customHeight="1" x14ac:dyDescent="0.2">
      <c r="B14" s="48" t="s">
        <v>118</v>
      </c>
      <c r="C14" s="48" t="s">
        <v>53</v>
      </c>
      <c r="D14" s="48" t="s">
        <v>54</v>
      </c>
      <c r="E14" s="49" t="str">
        <f>B11</f>
        <v xml:space="preserve">Test Primary </v>
      </c>
      <c r="F14" s="94"/>
    </row>
    <row r="15" spans="2:6" x14ac:dyDescent="0.2">
      <c r="B15" s="85" t="s">
        <v>119</v>
      </c>
      <c r="C15" s="104">
        <v>0</v>
      </c>
      <c r="D15" s="105">
        <v>1E-4</v>
      </c>
      <c r="E15" s="65"/>
      <c r="F15" s="81"/>
    </row>
    <row r="16" spans="2:6" x14ac:dyDescent="0.2">
      <c r="B16" s="85" t="s">
        <v>120</v>
      </c>
      <c r="C16" s="104">
        <v>1.2999999999999999E-3</v>
      </c>
      <c r="D16" s="105">
        <v>3.0000000000000001E-3</v>
      </c>
      <c r="E16" s="65"/>
      <c r="F16" s="81"/>
    </row>
    <row r="17" spans="2:5" x14ac:dyDescent="0.2">
      <c r="B17" s="85" t="s">
        <v>57</v>
      </c>
      <c r="C17" s="106">
        <v>2E-3</v>
      </c>
      <c r="D17" s="107">
        <v>1.0699999999999999E-2</v>
      </c>
      <c r="E17" s="66"/>
    </row>
    <row r="18" spans="2:5" x14ac:dyDescent="0.2">
      <c r="B18" s="86"/>
      <c r="C18" s="87"/>
      <c r="D18" s="87"/>
      <c r="E18" s="87"/>
    </row>
    <row r="19" spans="2:5" ht="137.1" customHeight="1" x14ac:dyDescent="0.2">
      <c r="C19" s="77"/>
      <c r="D19" s="77"/>
      <c r="E19" s="77"/>
    </row>
    <row r="21" spans="2:5" ht="42.95" customHeight="1" x14ac:dyDescent="0.2">
      <c r="B21" s="49" t="s">
        <v>121</v>
      </c>
      <c r="C21" s="49" t="s">
        <v>53</v>
      </c>
      <c r="D21" s="49" t="s">
        <v>54</v>
      </c>
      <c r="E21" s="49" t="str">
        <f>B11</f>
        <v xml:space="preserve">Test Primary </v>
      </c>
    </row>
    <row r="22" spans="2:5" x14ac:dyDescent="0.2">
      <c r="B22" s="31" t="s">
        <v>119</v>
      </c>
      <c r="C22" s="108">
        <v>4.1999999999999997E-3</v>
      </c>
      <c r="D22" s="105">
        <v>9.4000000000000004E-3</v>
      </c>
      <c r="E22" s="65"/>
    </row>
    <row r="23" spans="2:5" x14ac:dyDescent="0.2">
      <c r="B23" s="85" t="s">
        <v>120</v>
      </c>
      <c r="C23" s="109">
        <v>7.7299999999999994E-2</v>
      </c>
      <c r="D23" s="107">
        <v>0.17050000000000001</v>
      </c>
      <c r="E23" s="66"/>
    </row>
    <row r="24" spans="2:5" x14ac:dyDescent="0.2">
      <c r="B24" s="85" t="s">
        <v>57</v>
      </c>
      <c r="C24" s="109">
        <v>0.16400000000000001</v>
      </c>
      <c r="D24" s="107">
        <v>0.40360000000000001</v>
      </c>
      <c r="E24" s="67"/>
    </row>
    <row r="26" spans="2:5" ht="116.65" customHeight="1" x14ac:dyDescent="0.2"/>
    <row r="28" spans="2:5" ht="28.5" x14ac:dyDescent="0.2">
      <c r="B28" s="32" t="s">
        <v>599</v>
      </c>
      <c r="C28" s="32" t="s">
        <v>53</v>
      </c>
      <c r="D28" s="32" t="s">
        <v>54</v>
      </c>
      <c r="E28" s="32" t="str">
        <f>B11</f>
        <v xml:space="preserve">Test Primary </v>
      </c>
    </row>
    <row r="29" spans="2:5" x14ac:dyDescent="0.2">
      <c r="B29" s="30" t="s">
        <v>119</v>
      </c>
      <c r="C29" s="46">
        <v>4.5999999999999999E-2</v>
      </c>
      <c r="D29" s="46">
        <v>4.4999999999999998E-2</v>
      </c>
      <c r="E29" s="68"/>
    </row>
    <row r="30" spans="2:5" x14ac:dyDescent="0.2">
      <c r="B30" s="30" t="s">
        <v>120</v>
      </c>
      <c r="C30" s="46">
        <v>7.0999999999999994E-2</v>
      </c>
      <c r="D30" s="46">
        <v>7.0999999999999994E-2</v>
      </c>
      <c r="E30" s="68"/>
    </row>
    <row r="31" spans="2:5" x14ac:dyDescent="0.2">
      <c r="B31" s="31" t="s">
        <v>57</v>
      </c>
      <c r="C31" s="100">
        <v>0.104</v>
      </c>
      <c r="D31" s="100">
        <v>0.122</v>
      </c>
      <c r="E31" s="69"/>
    </row>
    <row r="32" spans="2:5" x14ac:dyDescent="0.2">
      <c r="C32" s="77"/>
      <c r="D32" s="77"/>
      <c r="E32" s="77"/>
    </row>
    <row r="33" spans="1:9" ht="145.69999999999999" customHeight="1" x14ac:dyDescent="0.2">
      <c r="C33" s="77"/>
      <c r="D33" s="77"/>
      <c r="E33" s="77"/>
    </row>
    <row r="35" spans="1:9" ht="42.75" x14ac:dyDescent="0.2">
      <c r="B35" s="48" t="s">
        <v>582</v>
      </c>
      <c r="C35" s="48" t="s">
        <v>53</v>
      </c>
      <c r="D35" s="48" t="s">
        <v>54</v>
      </c>
      <c r="E35" s="49" t="str">
        <f>B11</f>
        <v xml:space="preserve">Test Primary </v>
      </c>
    </row>
    <row r="36" spans="1:9" x14ac:dyDescent="0.2">
      <c r="A36" s="84"/>
      <c r="B36" s="30" t="s">
        <v>119</v>
      </c>
      <c r="C36" s="37">
        <v>15.4</v>
      </c>
      <c r="D36" s="98">
        <v>15.4</v>
      </c>
      <c r="E36" s="70"/>
    </row>
    <row r="37" spans="1:9" x14ac:dyDescent="0.2">
      <c r="A37" s="84"/>
      <c r="B37" s="30" t="s">
        <v>120</v>
      </c>
      <c r="C37" s="37">
        <v>8.9</v>
      </c>
      <c r="D37" s="98">
        <v>9.9</v>
      </c>
      <c r="E37" s="70"/>
    </row>
    <row r="38" spans="1:9" x14ac:dyDescent="0.2">
      <c r="A38" s="84"/>
      <c r="B38" s="31" t="s">
        <v>57</v>
      </c>
      <c r="C38" s="110">
        <v>2.4</v>
      </c>
      <c r="D38" s="111">
        <v>3</v>
      </c>
      <c r="E38" s="71"/>
    </row>
    <row r="39" spans="1:9" ht="116.65" customHeight="1" x14ac:dyDescent="0.2">
      <c r="C39" s="77"/>
      <c r="D39" s="77"/>
      <c r="E39" s="77"/>
    </row>
    <row r="40" spans="1:9" ht="116.65" customHeight="1" x14ac:dyDescent="0.2">
      <c r="C40" s="77"/>
      <c r="D40" s="77"/>
      <c r="E40" s="77"/>
    </row>
    <row r="41" spans="1:9" x14ac:dyDescent="0.2">
      <c r="B41" s="3"/>
      <c r="C41" s="81"/>
      <c r="D41" s="81"/>
      <c r="E41" s="81"/>
      <c r="F41" s="82"/>
    </row>
    <row r="42" spans="1:9" ht="42.75" x14ac:dyDescent="0.2">
      <c r="B42" s="32" t="s">
        <v>586</v>
      </c>
      <c r="C42" s="32" t="s">
        <v>53</v>
      </c>
      <c r="D42" s="32" t="s">
        <v>54</v>
      </c>
      <c r="E42" s="32" t="str">
        <f>B11</f>
        <v xml:space="preserve">Test Primary </v>
      </c>
      <c r="F42" s="83"/>
      <c r="G42" s="83"/>
      <c r="H42" s="83"/>
      <c r="I42" s="83"/>
    </row>
    <row r="43" spans="1:9" x14ac:dyDescent="0.2">
      <c r="B43" s="30" t="s">
        <v>119</v>
      </c>
      <c r="C43" s="45">
        <v>0.88</v>
      </c>
      <c r="D43" s="97">
        <v>0.86</v>
      </c>
      <c r="E43" s="72" t="s">
        <v>122</v>
      </c>
      <c r="F43" s="78"/>
      <c r="G43" s="78"/>
      <c r="H43" s="78"/>
      <c r="I43" s="78"/>
    </row>
    <row r="44" spans="1:9" x14ac:dyDescent="0.2">
      <c r="B44" s="30" t="s">
        <v>120</v>
      </c>
      <c r="C44" s="45">
        <v>0.48</v>
      </c>
      <c r="D44" s="97">
        <v>0.46</v>
      </c>
      <c r="E44" s="72"/>
      <c r="F44" s="78"/>
      <c r="G44" s="78"/>
      <c r="H44" s="78"/>
      <c r="I44" s="78"/>
    </row>
    <row r="45" spans="1:9" x14ac:dyDescent="0.2">
      <c r="B45" s="31" t="s">
        <v>57</v>
      </c>
      <c r="C45" s="47">
        <v>0.19</v>
      </c>
      <c r="D45" s="101">
        <v>0.24</v>
      </c>
      <c r="E45" s="73"/>
      <c r="F45" s="78"/>
      <c r="G45" s="78"/>
      <c r="H45" s="78"/>
      <c r="I45" s="78"/>
    </row>
    <row r="46" spans="1:9" x14ac:dyDescent="0.2">
      <c r="C46" s="77"/>
      <c r="D46" s="79"/>
      <c r="E46" s="77"/>
      <c r="F46" s="78"/>
      <c r="G46" s="78"/>
      <c r="H46" s="78"/>
      <c r="I46" s="78"/>
    </row>
    <row r="47" spans="1:9" ht="157.69999999999999" customHeight="1" x14ac:dyDescent="0.2">
      <c r="C47" s="77"/>
      <c r="D47" s="77"/>
      <c r="E47" s="77"/>
      <c r="F47" s="78"/>
      <c r="G47" s="78"/>
      <c r="H47" s="78"/>
      <c r="I47" s="78"/>
    </row>
    <row r="48" spans="1:9" x14ac:dyDescent="0.2">
      <c r="B48" s="80"/>
      <c r="C48" s="80"/>
      <c r="D48" s="80"/>
      <c r="E48" s="80"/>
      <c r="F48" s="78"/>
      <c r="G48" s="78"/>
      <c r="H48" s="78"/>
      <c r="I48" s="78"/>
    </row>
    <row r="49" spans="2:18" ht="28.5" x14ac:dyDescent="0.2">
      <c r="B49" s="32" t="s">
        <v>590</v>
      </c>
      <c r="C49" s="48" t="s">
        <v>53</v>
      </c>
      <c r="D49" s="49" t="s">
        <v>54</v>
      </c>
      <c r="E49" s="48" t="str">
        <f>B11</f>
        <v xml:space="preserve">Test Primary </v>
      </c>
      <c r="F49" s="78"/>
      <c r="G49" s="78"/>
      <c r="H49" s="78"/>
      <c r="I49" s="78"/>
    </row>
    <row r="50" spans="2:18" x14ac:dyDescent="0.2">
      <c r="B50" s="30" t="s">
        <v>119</v>
      </c>
      <c r="C50" s="45">
        <v>0.7</v>
      </c>
      <c r="D50" s="101">
        <v>0.64</v>
      </c>
      <c r="E50" s="74"/>
      <c r="F50" s="78"/>
      <c r="G50" s="78"/>
      <c r="H50" s="78"/>
      <c r="I50" s="78"/>
    </row>
    <row r="51" spans="2:18" x14ac:dyDescent="0.2">
      <c r="B51" s="30" t="s">
        <v>120</v>
      </c>
      <c r="C51" s="45">
        <v>0.23</v>
      </c>
      <c r="D51" s="101">
        <v>0.19</v>
      </c>
      <c r="E51" s="74"/>
      <c r="F51" s="78"/>
      <c r="G51" s="78"/>
      <c r="H51" s="78"/>
      <c r="I51" s="78"/>
    </row>
    <row r="52" spans="2:18" x14ac:dyDescent="0.2">
      <c r="B52" s="30" t="s">
        <v>57</v>
      </c>
      <c r="C52" s="47">
        <v>7.0000000000000007E-2</v>
      </c>
      <c r="D52" s="101">
        <v>0.08</v>
      </c>
      <c r="E52" s="75"/>
      <c r="F52" s="78"/>
      <c r="G52" s="78"/>
      <c r="H52" s="78"/>
      <c r="I52" s="78"/>
    </row>
    <row r="53" spans="2:18" ht="205.7" customHeight="1" x14ac:dyDescent="0.2">
      <c r="C53" s="77"/>
      <c r="D53" s="77"/>
      <c r="E53" s="77"/>
      <c r="F53" s="78"/>
      <c r="G53" s="78"/>
      <c r="H53" s="78"/>
      <c r="I53" s="78"/>
    </row>
    <row r="54" spans="2:18" ht="30.4" customHeight="1" x14ac:dyDescent="0.2">
      <c r="C54" s="77"/>
      <c r="D54" s="77"/>
      <c r="E54" s="77"/>
      <c r="F54" s="78"/>
      <c r="G54" s="78"/>
      <c r="H54" s="78"/>
      <c r="I54" s="78"/>
    </row>
    <row r="55" spans="2:18" ht="28.5" x14ac:dyDescent="0.2">
      <c r="B55" s="32" t="s">
        <v>594</v>
      </c>
      <c r="C55" s="48" t="s">
        <v>53</v>
      </c>
      <c r="D55" s="49" t="s">
        <v>54</v>
      </c>
      <c r="E55" s="48" t="s">
        <v>123</v>
      </c>
      <c r="F55" s="78"/>
      <c r="G55" s="78"/>
      <c r="H55" s="78"/>
      <c r="I55" s="78"/>
    </row>
    <row r="56" spans="2:18" x14ac:dyDescent="0.2">
      <c r="B56" s="30" t="s">
        <v>119</v>
      </c>
      <c r="C56" s="45">
        <v>0.75600000000000001</v>
      </c>
      <c r="D56" s="101">
        <v>0.751</v>
      </c>
      <c r="E56" s="74"/>
      <c r="F56" s="78"/>
      <c r="G56" s="78"/>
      <c r="H56" s="78"/>
      <c r="I56" s="78"/>
    </row>
    <row r="57" spans="2:18" ht="13.7" customHeight="1" x14ac:dyDescent="0.2">
      <c r="B57" s="30" t="s">
        <v>120</v>
      </c>
      <c r="C57" s="45">
        <v>0.249</v>
      </c>
      <c r="D57" s="101">
        <v>0.28999999999999998</v>
      </c>
      <c r="E57" s="74"/>
      <c r="F57" s="78"/>
      <c r="G57" s="78"/>
      <c r="H57" s="78"/>
      <c r="I57" s="78"/>
    </row>
    <row r="58" spans="2:18" x14ac:dyDescent="0.2">
      <c r="B58" s="30" t="s">
        <v>57</v>
      </c>
      <c r="C58" s="47">
        <v>3.7999999999999999E-2</v>
      </c>
      <c r="D58" s="101">
        <v>0.05</v>
      </c>
      <c r="E58" s="75"/>
      <c r="F58" s="78"/>
      <c r="G58" s="78"/>
      <c r="H58" s="78"/>
      <c r="I58" s="78"/>
    </row>
    <row r="59" spans="2:18" ht="162.94999999999999" customHeight="1" x14ac:dyDescent="0.2">
      <c r="D59" s="76"/>
      <c r="E59" s="76"/>
    </row>
    <row r="60" spans="2:18" ht="28.5" x14ac:dyDescent="0.2">
      <c r="B60" s="275" t="s">
        <v>607</v>
      </c>
      <c r="C60" s="32" t="s">
        <v>124</v>
      </c>
      <c r="D60" s="49" t="s">
        <v>125</v>
      </c>
      <c r="E60" s="32" t="s">
        <v>126</v>
      </c>
      <c r="F60" s="32" t="s">
        <v>127</v>
      </c>
      <c r="G60" s="49" t="s">
        <v>128</v>
      </c>
      <c r="H60" s="32" t="s">
        <v>129</v>
      </c>
      <c r="I60" s="32" t="s">
        <v>130</v>
      </c>
      <c r="J60" s="49" t="s">
        <v>131</v>
      </c>
      <c r="K60" s="32" t="s">
        <v>132</v>
      </c>
    </row>
    <row r="61" spans="2:18" ht="15" x14ac:dyDescent="0.25">
      <c r="B61" s="277" t="s">
        <v>119</v>
      </c>
      <c r="C61" s="278">
        <v>0.77</v>
      </c>
      <c r="D61" s="279">
        <v>0.74</v>
      </c>
      <c r="E61" s="280"/>
      <c r="F61" s="278">
        <v>0.69</v>
      </c>
      <c r="G61" s="279">
        <v>0.63</v>
      </c>
      <c r="H61" s="281"/>
      <c r="I61" s="282">
        <v>0.79</v>
      </c>
      <c r="J61" s="279">
        <v>0.76</v>
      </c>
      <c r="K61" s="281"/>
      <c r="L61" s="283"/>
      <c r="M61" s="283"/>
      <c r="N61" s="283"/>
      <c r="O61" s="283"/>
      <c r="P61" s="283"/>
      <c r="Q61" s="283"/>
      <c r="R61" s="283"/>
    </row>
    <row r="62" spans="2:18" ht="15" x14ac:dyDescent="0.25">
      <c r="B62" s="277" t="s">
        <v>120</v>
      </c>
      <c r="C62" s="278">
        <v>0.32</v>
      </c>
      <c r="D62" s="279">
        <v>0.28999999999999998</v>
      </c>
      <c r="E62" s="280"/>
      <c r="F62" s="278">
        <v>0.22</v>
      </c>
      <c r="G62" s="279">
        <v>0.18</v>
      </c>
      <c r="H62" s="281"/>
      <c r="I62" s="282">
        <v>0.37</v>
      </c>
      <c r="J62" s="279">
        <v>0.33</v>
      </c>
      <c r="K62" s="281"/>
      <c r="L62" s="283"/>
      <c r="M62" s="283"/>
      <c r="N62" s="283"/>
      <c r="O62" s="283"/>
      <c r="P62" s="283"/>
      <c r="Q62" s="283"/>
      <c r="R62" s="283"/>
    </row>
    <row r="63" spans="2:18" ht="15" x14ac:dyDescent="0.25">
      <c r="B63" s="277" t="s">
        <v>57</v>
      </c>
      <c r="C63" s="282">
        <v>0.12</v>
      </c>
      <c r="D63" s="279">
        <v>0.11</v>
      </c>
      <c r="E63" s="281"/>
      <c r="F63" s="282">
        <v>0.08</v>
      </c>
      <c r="G63" s="279">
        <v>0.05</v>
      </c>
      <c r="H63" s="281"/>
      <c r="I63" s="282">
        <v>0.15</v>
      </c>
      <c r="J63" s="279">
        <v>0.09</v>
      </c>
      <c r="K63" s="281"/>
      <c r="L63" s="283"/>
      <c r="M63" s="283"/>
      <c r="N63" s="283"/>
      <c r="O63" s="283"/>
      <c r="P63" s="283"/>
      <c r="Q63" s="283"/>
      <c r="R63" s="283"/>
    </row>
    <row r="64" spans="2:18" ht="36" customHeight="1" x14ac:dyDescent="0.25">
      <c r="B64" s="345" t="s">
        <v>608</v>
      </c>
      <c r="C64" s="346"/>
      <c r="D64" s="346"/>
      <c r="E64" s="346"/>
      <c r="F64" s="346"/>
      <c r="G64" s="346"/>
      <c r="H64" s="346"/>
      <c r="I64" s="346"/>
      <c r="J64" s="346"/>
      <c r="K64" s="346"/>
      <c r="L64" s="346"/>
      <c r="M64" s="346"/>
      <c r="N64" s="346"/>
      <c r="O64" s="346"/>
      <c r="P64" s="346"/>
      <c r="Q64" s="346"/>
      <c r="R64" s="346"/>
    </row>
    <row r="65" spans="2:18" x14ac:dyDescent="0.2">
      <c r="C65" s="77"/>
      <c r="D65" s="77"/>
      <c r="E65" s="77"/>
      <c r="F65" s="78"/>
      <c r="G65" s="78"/>
      <c r="H65" s="78"/>
      <c r="I65" s="78"/>
    </row>
    <row r="67" spans="2:18" ht="28.5" x14ac:dyDescent="0.2">
      <c r="B67" s="32" t="s">
        <v>595</v>
      </c>
      <c r="C67" s="32" t="s">
        <v>124</v>
      </c>
      <c r="D67" s="49" t="s">
        <v>125</v>
      </c>
      <c r="E67" s="32" t="s">
        <v>126</v>
      </c>
      <c r="F67" s="32" t="s">
        <v>127</v>
      </c>
      <c r="G67" s="49" t="s">
        <v>128</v>
      </c>
      <c r="H67" s="32" t="s">
        <v>129</v>
      </c>
      <c r="I67" s="32" t="s">
        <v>130</v>
      </c>
      <c r="J67" s="49" t="s">
        <v>131</v>
      </c>
      <c r="K67" s="32" t="s">
        <v>132</v>
      </c>
    </row>
    <row r="68" spans="2:18" x14ac:dyDescent="0.2">
      <c r="B68" s="30" t="s">
        <v>119</v>
      </c>
      <c r="C68" s="45">
        <v>0.85</v>
      </c>
      <c r="D68" s="101">
        <v>0.81</v>
      </c>
      <c r="E68" s="72"/>
      <c r="F68" s="45">
        <v>0.84</v>
      </c>
      <c r="G68" s="101">
        <v>0.76</v>
      </c>
      <c r="H68" s="102"/>
      <c r="I68" s="47">
        <v>0.84</v>
      </c>
      <c r="J68" s="101">
        <v>0.79</v>
      </c>
      <c r="K68" s="102"/>
    </row>
    <row r="69" spans="2:18" x14ac:dyDescent="0.2">
      <c r="B69" s="30" t="s">
        <v>120</v>
      </c>
      <c r="C69" s="45">
        <v>0.48</v>
      </c>
      <c r="D69" s="101">
        <v>0.44</v>
      </c>
      <c r="E69" s="72"/>
      <c r="F69" s="45">
        <v>0.36</v>
      </c>
      <c r="G69" s="101">
        <v>0.28000000000000003</v>
      </c>
      <c r="H69" s="102"/>
      <c r="I69" s="47">
        <v>0.44</v>
      </c>
      <c r="J69" s="101">
        <v>0.37</v>
      </c>
      <c r="K69" s="102"/>
    </row>
    <row r="70" spans="2:18" x14ac:dyDescent="0.2">
      <c r="B70" s="30" t="s">
        <v>57</v>
      </c>
      <c r="C70" s="47">
        <v>0.22</v>
      </c>
      <c r="D70" s="101">
        <v>0.19</v>
      </c>
      <c r="E70" s="102"/>
      <c r="F70" s="47">
        <v>0.12</v>
      </c>
      <c r="G70" s="101">
        <v>0.1</v>
      </c>
      <c r="H70" s="102"/>
      <c r="I70" s="47">
        <v>0.17</v>
      </c>
      <c r="J70" s="101">
        <v>0.17</v>
      </c>
      <c r="K70" s="102"/>
    </row>
    <row r="71" spans="2:18" x14ac:dyDescent="0.2">
      <c r="C71" s="77"/>
      <c r="D71" s="77"/>
      <c r="E71" s="77"/>
      <c r="F71" s="78"/>
      <c r="G71" s="78"/>
      <c r="H71" s="78"/>
      <c r="I71" s="78"/>
    </row>
    <row r="72" spans="2:18" x14ac:dyDescent="0.2">
      <c r="D72" s="76"/>
      <c r="E72" s="76"/>
    </row>
    <row r="73" spans="2:18" ht="28.5" x14ac:dyDescent="0.2">
      <c r="B73" s="32" t="s">
        <v>606</v>
      </c>
      <c r="C73" s="32" t="s">
        <v>124</v>
      </c>
      <c r="D73" s="49" t="s">
        <v>125</v>
      </c>
      <c r="E73" s="32" t="s">
        <v>126</v>
      </c>
      <c r="F73" s="32" t="s">
        <v>127</v>
      </c>
      <c r="G73" s="49" t="s">
        <v>128</v>
      </c>
      <c r="H73" s="32" t="s">
        <v>129</v>
      </c>
      <c r="I73" s="32" t="s">
        <v>130</v>
      </c>
      <c r="J73" s="49" t="s">
        <v>131</v>
      </c>
      <c r="K73" s="32" t="s">
        <v>132</v>
      </c>
    </row>
    <row r="74" spans="2:18" ht="15" x14ac:dyDescent="0.25">
      <c r="B74" s="277" t="s">
        <v>119</v>
      </c>
      <c r="C74" s="284">
        <v>0.45</v>
      </c>
      <c r="D74" s="285">
        <v>-2.8999999999999998E-3</v>
      </c>
      <c r="E74" s="286"/>
      <c r="F74" s="284">
        <v>6.1999999999999998E-3</v>
      </c>
      <c r="G74" s="285">
        <v>-7.7999999999999996E-3</v>
      </c>
      <c r="H74" s="287"/>
      <c r="I74" s="288">
        <v>4.4999999999999997E-3</v>
      </c>
      <c r="J74" s="285">
        <v>-6.1999999999999998E-3</v>
      </c>
      <c r="K74" s="287"/>
      <c r="L74" s="283"/>
      <c r="M74" s="283"/>
      <c r="N74" s="283"/>
      <c r="O74" s="283"/>
      <c r="P74" s="283"/>
      <c r="Q74" s="283"/>
      <c r="R74" s="283"/>
    </row>
    <row r="75" spans="2:18" ht="15" x14ac:dyDescent="0.25">
      <c r="B75" s="277" t="s">
        <v>120</v>
      </c>
      <c r="C75" s="284">
        <v>-8.3999999999999995E-3</v>
      </c>
      <c r="D75" s="285">
        <v>-1.9400000000000001E-2</v>
      </c>
      <c r="E75" s="286"/>
      <c r="F75" s="284">
        <v>-1.5299999999999999E-2</v>
      </c>
      <c r="G75" s="285">
        <v>-3.2000000000000001E-2</v>
      </c>
      <c r="H75" s="287"/>
      <c r="I75" s="288">
        <v>-8.3999999999999995E-3</v>
      </c>
      <c r="J75" s="285">
        <v>-2.1000000000000001E-2</v>
      </c>
      <c r="K75" s="287"/>
      <c r="L75" s="283"/>
      <c r="M75" s="283"/>
      <c r="N75" s="283"/>
      <c r="O75" s="283"/>
      <c r="P75" s="283"/>
      <c r="Q75" s="283"/>
      <c r="R75" s="283"/>
    </row>
    <row r="76" spans="2:18" ht="15" x14ac:dyDescent="0.25">
      <c r="B76" s="277" t="s">
        <v>57</v>
      </c>
      <c r="C76" s="288">
        <v>-4.1200000000000001E-2</v>
      </c>
      <c r="D76" s="285">
        <v>-5.4800000000000001E-2</v>
      </c>
      <c r="E76" s="287"/>
      <c r="F76" s="288">
        <v>-4.41E-2</v>
      </c>
      <c r="G76" s="285">
        <v>-6.7100000000000007E-2</v>
      </c>
      <c r="H76" s="287"/>
      <c r="I76" s="288">
        <v>-3.8800000000000001E-2</v>
      </c>
      <c r="J76" s="285">
        <v>-5.7000000000000002E-2</v>
      </c>
      <c r="K76" s="287"/>
      <c r="L76" s="283"/>
      <c r="M76" s="283"/>
      <c r="N76" s="283"/>
      <c r="O76" s="283"/>
      <c r="P76" s="283"/>
      <c r="Q76" s="283"/>
      <c r="R76" s="283"/>
    </row>
    <row r="77" spans="2:18" x14ac:dyDescent="0.2">
      <c r="B77" s="347" t="s">
        <v>609</v>
      </c>
      <c r="C77" s="348"/>
      <c r="D77" s="348"/>
      <c r="E77" s="348"/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</row>
    <row r="78" spans="2:18" ht="23.25" customHeight="1" x14ac:dyDescent="0.2">
      <c r="B78" s="348"/>
      <c r="C78" s="348"/>
      <c r="D78" s="348"/>
      <c r="E78" s="348"/>
      <c r="F78" s="348"/>
      <c r="G78" s="348"/>
      <c r="H78" s="348"/>
      <c r="I78" s="348"/>
      <c r="J78" s="348"/>
      <c r="K78" s="348"/>
      <c r="L78" s="348"/>
      <c r="M78" s="348"/>
      <c r="N78" s="348"/>
      <c r="O78" s="348"/>
      <c r="P78" s="348"/>
      <c r="Q78" s="348"/>
      <c r="R78" s="348"/>
    </row>
    <row r="79" spans="2:18" ht="16.5" customHeight="1" x14ac:dyDescent="0.25">
      <c r="B79" s="283"/>
      <c r="C79" s="283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</row>
  </sheetData>
  <sheetProtection sheet="1"/>
  <mergeCells count="2">
    <mergeCell ref="B64:R64"/>
    <mergeCell ref="B77:R78"/>
  </mergeCells>
  <pageMargins left="0.7" right="0.7" top="0.75" bottom="0.75" header="0.3" footer="0.3"/>
  <pageSetup paperSize="9"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A8EC-413B-47E7-B31A-7112DB889634}">
  <sheetPr>
    <pageSetUpPr fitToPage="1"/>
  </sheetPr>
  <dimension ref="A1:J345"/>
  <sheetViews>
    <sheetView zoomScale="84" zoomScaleNormal="70" workbookViewId="0"/>
  </sheetViews>
  <sheetFormatPr defaultColWidth="8.375" defaultRowHeight="15" customHeight="1" x14ac:dyDescent="0.2"/>
  <cols>
    <col min="1" max="1" width="25.5" style="176" customWidth="1"/>
    <col min="2" max="2" width="45.125" style="176" customWidth="1"/>
    <col min="3" max="3" width="33.875" style="176" customWidth="1"/>
    <col min="4" max="4" width="29.125" style="176" customWidth="1"/>
    <col min="5" max="5" width="27.5" style="176" customWidth="1"/>
    <col min="6" max="6" width="12.375" style="176" customWidth="1"/>
    <col min="7" max="7" width="15.75" style="261" customWidth="1"/>
    <col min="8" max="8" width="35.875" style="178" customWidth="1"/>
    <col min="9" max="9" width="55" style="177" customWidth="1"/>
    <col min="10" max="10" width="17.875" style="176" customWidth="1"/>
    <col min="11" max="16384" width="8.375" style="176"/>
  </cols>
  <sheetData>
    <row r="1" spans="1:10" ht="66" customHeight="1" x14ac:dyDescent="0.2">
      <c r="G1" s="177"/>
      <c r="H1" s="176"/>
      <c r="J1" s="179"/>
    </row>
    <row r="2" spans="1:10" ht="24" customHeight="1" x14ac:dyDescent="0.2">
      <c r="A2" s="383" t="s">
        <v>133</v>
      </c>
      <c r="B2" s="384"/>
      <c r="C2" s="384"/>
      <c r="D2" s="385"/>
      <c r="E2" s="385"/>
      <c r="F2" s="386"/>
      <c r="G2" s="386"/>
      <c r="H2" s="386"/>
      <c r="I2" s="387"/>
      <c r="J2" s="388"/>
    </row>
    <row r="3" spans="1:10" ht="22.5" customHeight="1" x14ac:dyDescent="0.2">
      <c r="A3" s="389" t="s">
        <v>134</v>
      </c>
      <c r="B3" s="390"/>
      <c r="C3" s="390"/>
      <c r="D3" s="391" t="s">
        <v>135</v>
      </c>
      <c r="E3" s="392"/>
      <c r="F3" s="392"/>
      <c r="G3" s="392"/>
      <c r="H3" s="393"/>
      <c r="I3" s="180"/>
      <c r="J3" s="181"/>
    </row>
    <row r="4" spans="1:10" ht="22.5" customHeight="1" x14ac:dyDescent="0.2">
      <c r="A4" s="394" t="s">
        <v>136</v>
      </c>
      <c r="B4" s="395"/>
      <c r="C4" s="395"/>
      <c r="D4" s="396" t="s">
        <v>137</v>
      </c>
      <c r="E4" s="396"/>
      <c r="F4" s="396"/>
      <c r="G4" s="396"/>
      <c r="H4" s="396"/>
      <c r="I4" s="182"/>
      <c r="J4" s="183"/>
    </row>
    <row r="5" spans="1:10" ht="22.5" customHeight="1" x14ac:dyDescent="0.2">
      <c r="A5" s="397" t="s">
        <v>138</v>
      </c>
      <c r="B5" s="398"/>
      <c r="C5" s="398"/>
      <c r="D5" s="396" t="s">
        <v>139</v>
      </c>
      <c r="E5" s="396"/>
      <c r="F5" s="396"/>
      <c r="G5" s="396"/>
      <c r="H5" s="396"/>
      <c r="I5" s="182"/>
      <c r="J5" s="183"/>
    </row>
    <row r="6" spans="1:10" ht="22.5" customHeight="1" x14ac:dyDescent="0.2">
      <c r="A6" s="399" t="s">
        <v>140</v>
      </c>
      <c r="B6" s="400"/>
      <c r="C6" s="400"/>
      <c r="D6" s="401" t="s">
        <v>141</v>
      </c>
      <c r="E6" s="401"/>
      <c r="F6" s="401"/>
      <c r="G6" s="401"/>
      <c r="H6" s="401"/>
      <c r="I6" s="182"/>
      <c r="J6" s="183"/>
    </row>
    <row r="7" spans="1:10" ht="22.5" customHeight="1" x14ac:dyDescent="0.2">
      <c r="A7" s="399" t="s">
        <v>142</v>
      </c>
      <c r="B7" s="400"/>
      <c r="C7" s="400"/>
      <c r="D7" s="402">
        <v>45658</v>
      </c>
      <c r="E7" s="396"/>
      <c r="F7" s="396"/>
      <c r="G7" s="396"/>
      <c r="H7" s="396"/>
      <c r="I7" s="182"/>
      <c r="J7" s="183"/>
    </row>
    <row r="8" spans="1:10" ht="24" customHeight="1" x14ac:dyDescent="0.2">
      <c r="A8" s="383" t="s">
        <v>143</v>
      </c>
      <c r="B8" s="384"/>
      <c r="C8" s="384"/>
      <c r="D8" s="387"/>
      <c r="E8" s="387"/>
      <c r="F8" s="387"/>
      <c r="G8" s="387"/>
      <c r="H8" s="387"/>
      <c r="I8" s="384"/>
      <c r="J8" s="388"/>
    </row>
    <row r="9" spans="1:10" s="197" customFormat="1" ht="41.45" customHeight="1" x14ac:dyDescent="0.25">
      <c r="C9" s="197" t="s">
        <v>144</v>
      </c>
      <c r="D9" s="382" t="s">
        <v>145</v>
      </c>
      <c r="E9" s="382"/>
      <c r="F9" s="382"/>
      <c r="G9" s="382"/>
      <c r="H9" s="382"/>
      <c r="I9" s="382"/>
    </row>
    <row r="10" spans="1:10" s="198" customFormat="1" ht="15.75" thickBot="1" x14ac:dyDescent="0.25">
      <c r="A10" s="198" t="s">
        <v>146</v>
      </c>
      <c r="B10" s="199" t="s">
        <v>147</v>
      </c>
      <c r="C10" s="198" t="s">
        <v>148</v>
      </c>
      <c r="D10" s="238" t="s">
        <v>149</v>
      </c>
      <c r="G10" s="200"/>
      <c r="I10" s="200"/>
    </row>
    <row r="11" spans="1:10" s="203" customFormat="1" x14ac:dyDescent="0.2">
      <c r="A11" s="201" t="s">
        <v>150</v>
      </c>
      <c r="B11" s="201">
        <v>1</v>
      </c>
      <c r="C11" s="202" t="s">
        <v>151</v>
      </c>
      <c r="D11" s="239" t="s">
        <v>152</v>
      </c>
      <c r="E11" s="206"/>
      <c r="F11" s="204"/>
      <c r="G11" s="205"/>
      <c r="I11" s="205"/>
    </row>
    <row r="12" spans="1:10" s="203" customFormat="1" x14ac:dyDescent="0.2">
      <c r="A12" s="201" t="s">
        <v>153</v>
      </c>
      <c r="B12" s="201">
        <v>0.8</v>
      </c>
      <c r="C12" s="202" t="s">
        <v>154</v>
      </c>
      <c r="D12" s="240" t="s">
        <v>155</v>
      </c>
      <c r="E12" s="206"/>
      <c r="F12" s="204"/>
      <c r="G12" s="205"/>
      <c r="I12" s="205"/>
    </row>
    <row r="13" spans="1:10" s="203" customFormat="1" x14ac:dyDescent="0.2">
      <c r="A13" s="201" t="s">
        <v>156</v>
      </c>
      <c r="B13" s="201">
        <v>1</v>
      </c>
      <c r="C13" s="202" t="s">
        <v>151</v>
      </c>
      <c r="D13" s="240" t="s">
        <v>157</v>
      </c>
      <c r="E13" s="206"/>
      <c r="F13" s="204"/>
      <c r="G13" s="205"/>
      <c r="I13" s="205"/>
    </row>
    <row r="14" spans="1:10" s="203" customFormat="1" x14ac:dyDescent="0.2">
      <c r="A14" s="201" t="s">
        <v>158</v>
      </c>
      <c r="B14" s="201">
        <v>1</v>
      </c>
      <c r="C14" s="202" t="s">
        <v>159</v>
      </c>
      <c r="D14" s="240"/>
      <c r="E14" s="206"/>
      <c r="F14" s="204"/>
      <c r="G14" s="205"/>
      <c r="I14" s="205"/>
    </row>
    <row r="15" spans="1:10" s="203" customFormat="1" x14ac:dyDescent="0.2">
      <c r="A15" s="201" t="s">
        <v>160</v>
      </c>
      <c r="B15" s="201">
        <v>1</v>
      </c>
      <c r="C15" s="202" t="s">
        <v>161</v>
      </c>
      <c r="D15" s="240"/>
      <c r="E15" s="206"/>
      <c r="F15" s="204"/>
      <c r="G15" s="205"/>
      <c r="I15" s="205"/>
    </row>
    <row r="16" spans="1:10" s="203" customFormat="1" x14ac:dyDescent="0.2">
      <c r="A16" s="201" t="s">
        <v>162</v>
      </c>
      <c r="B16" s="201">
        <v>1</v>
      </c>
      <c r="C16" s="202" t="s">
        <v>151</v>
      </c>
      <c r="D16" s="240" t="s">
        <v>163</v>
      </c>
      <c r="E16" s="206"/>
      <c r="F16" s="204"/>
      <c r="G16" s="205"/>
      <c r="I16" s="205"/>
    </row>
    <row r="17" spans="1:9" s="203" customFormat="1" x14ac:dyDescent="0.2">
      <c r="A17" s="201" t="s">
        <v>164</v>
      </c>
      <c r="B17" s="201">
        <v>1</v>
      </c>
      <c r="C17" s="202" t="s">
        <v>165</v>
      </c>
      <c r="D17" s="240"/>
      <c r="E17" s="206"/>
      <c r="F17" s="204"/>
      <c r="G17" s="205"/>
      <c r="I17" s="205"/>
    </row>
    <row r="18" spans="1:9" s="203" customFormat="1" x14ac:dyDescent="0.2">
      <c r="A18" s="201" t="s">
        <v>166</v>
      </c>
      <c r="B18" s="201">
        <v>0.6</v>
      </c>
      <c r="C18" s="202" t="s">
        <v>167</v>
      </c>
      <c r="D18" s="240"/>
      <c r="E18" s="206"/>
      <c r="F18" s="204"/>
      <c r="G18" s="205"/>
      <c r="I18" s="205"/>
    </row>
    <row r="19" spans="1:9" s="203" customFormat="1" x14ac:dyDescent="0.2">
      <c r="A19" s="201" t="s">
        <v>168</v>
      </c>
      <c r="B19" s="201">
        <v>0.6</v>
      </c>
      <c r="C19" s="202" t="s">
        <v>169</v>
      </c>
      <c r="D19" s="240"/>
      <c r="E19" s="206"/>
      <c r="F19" s="204"/>
      <c r="G19" s="205"/>
      <c r="I19" s="205"/>
    </row>
    <row r="20" spans="1:9" s="203" customFormat="1" x14ac:dyDescent="0.2">
      <c r="A20" s="201" t="s">
        <v>170</v>
      </c>
      <c r="B20" s="201">
        <v>0.2</v>
      </c>
      <c r="C20" s="202" t="s">
        <v>171</v>
      </c>
      <c r="D20" s="240"/>
      <c r="E20" s="206"/>
      <c r="F20" s="204"/>
      <c r="G20" s="205"/>
      <c r="I20" s="205"/>
    </row>
    <row r="21" spans="1:9" s="203" customFormat="1" x14ac:dyDescent="0.2">
      <c r="A21" s="201" t="s">
        <v>172</v>
      </c>
      <c r="B21" s="201">
        <v>1</v>
      </c>
      <c r="C21" s="202" t="s">
        <v>151</v>
      </c>
      <c r="D21" s="240" t="s">
        <v>173</v>
      </c>
      <c r="E21" s="206"/>
      <c r="F21" s="204"/>
      <c r="G21" s="205"/>
      <c r="I21" s="205"/>
    </row>
    <row r="22" spans="1:9" s="203" customFormat="1" x14ac:dyDescent="0.2">
      <c r="A22" s="201" t="s">
        <v>174</v>
      </c>
      <c r="B22" s="201">
        <v>1</v>
      </c>
      <c r="C22" s="202" t="s">
        <v>175</v>
      </c>
      <c r="D22" s="240"/>
      <c r="E22" s="206"/>
      <c r="F22" s="204"/>
      <c r="G22" s="205"/>
      <c r="I22" s="205"/>
    </row>
    <row r="23" spans="1:9" s="203" customFormat="1" x14ac:dyDescent="0.2">
      <c r="A23" s="201" t="s">
        <v>176</v>
      </c>
      <c r="B23" s="201">
        <v>1</v>
      </c>
      <c r="C23" s="202" t="s">
        <v>151</v>
      </c>
      <c r="D23" s="240" t="s">
        <v>177</v>
      </c>
      <c r="E23" s="206"/>
      <c r="F23" s="204"/>
      <c r="G23" s="205"/>
      <c r="I23" s="205"/>
    </row>
    <row r="24" spans="1:9" s="203" customFormat="1" x14ac:dyDescent="0.2">
      <c r="A24" s="310" t="s">
        <v>178</v>
      </c>
      <c r="B24" s="310">
        <v>1</v>
      </c>
      <c r="C24" s="310" t="s">
        <v>151</v>
      </c>
      <c r="D24" s="311" t="s">
        <v>179</v>
      </c>
      <c r="E24" s="310"/>
      <c r="F24" s="204"/>
      <c r="G24" s="205"/>
      <c r="I24" s="205"/>
    </row>
    <row r="25" spans="1:9" s="203" customFormat="1" x14ac:dyDescent="0.2">
      <c r="A25" s="201"/>
      <c r="B25" s="201"/>
      <c r="C25" s="202"/>
      <c r="D25" s="240"/>
      <c r="E25" s="206"/>
      <c r="F25" s="204"/>
      <c r="G25" s="205"/>
      <c r="I25" s="205"/>
    </row>
    <row r="26" spans="1:9" s="203" customFormat="1" x14ac:dyDescent="0.2">
      <c r="A26" s="201"/>
      <c r="B26" s="201"/>
      <c r="C26" s="202"/>
      <c r="D26" s="240"/>
      <c r="E26" s="206"/>
      <c r="F26" s="204"/>
      <c r="G26" s="205"/>
      <c r="I26" s="205"/>
    </row>
    <row r="27" spans="1:9" s="203" customFormat="1" x14ac:dyDescent="0.2">
      <c r="A27" s="201"/>
      <c r="B27" s="201"/>
      <c r="C27" s="202"/>
      <c r="D27" s="240"/>
      <c r="E27" s="206"/>
      <c r="F27" s="204"/>
      <c r="G27" s="205"/>
      <c r="I27" s="205"/>
    </row>
    <row r="28" spans="1:9" s="203" customFormat="1" x14ac:dyDescent="0.2">
      <c r="A28" s="206"/>
      <c r="B28" s="207"/>
      <c r="C28" s="208"/>
      <c r="D28" s="240"/>
      <c r="E28" s="206"/>
      <c r="F28" s="204"/>
      <c r="G28" s="205"/>
      <c r="I28" s="205"/>
    </row>
    <row r="29" spans="1:9" s="203" customFormat="1" x14ac:dyDescent="0.2">
      <c r="A29" s="206"/>
      <c r="B29" s="207"/>
      <c r="C29" s="208"/>
      <c r="D29" s="240"/>
      <c r="E29" s="241"/>
      <c r="F29" s="204"/>
      <c r="G29" s="205"/>
      <c r="I29" s="205"/>
    </row>
    <row r="30" spans="1:9" s="203" customFormat="1" x14ac:dyDescent="0.2">
      <c r="A30" s="206"/>
      <c r="B30" s="207"/>
      <c r="C30" s="208"/>
      <c r="D30" s="240"/>
      <c r="E30" s="241"/>
      <c r="F30" s="204"/>
      <c r="G30" s="205"/>
      <c r="I30" s="205"/>
    </row>
    <row r="31" spans="1:9" s="203" customFormat="1" x14ac:dyDescent="0.2">
      <c r="A31" s="206"/>
      <c r="B31" s="207"/>
      <c r="C31" s="208"/>
      <c r="D31" s="240"/>
      <c r="E31" s="241"/>
      <c r="F31" s="204"/>
      <c r="G31" s="205"/>
      <c r="I31" s="205"/>
    </row>
    <row r="32" spans="1:9" s="203" customFormat="1" ht="15.75" thickBot="1" x14ac:dyDescent="0.25">
      <c r="A32" s="206"/>
      <c r="B32" s="207"/>
      <c r="C32" s="208"/>
      <c r="D32" s="242"/>
      <c r="E32" s="206"/>
      <c r="F32" s="204"/>
      <c r="G32" s="205"/>
      <c r="H32" s="204"/>
      <c r="I32" s="243"/>
    </row>
    <row r="33" spans="1:10" s="196" customFormat="1" ht="44.25" customHeight="1" x14ac:dyDescent="0.25">
      <c r="A33" s="368" t="s">
        <v>180</v>
      </c>
      <c r="B33" s="369"/>
      <c r="C33" s="369"/>
      <c r="D33" s="370"/>
      <c r="E33" s="370"/>
      <c r="F33" s="370"/>
      <c r="G33" s="370"/>
      <c r="H33" s="370"/>
      <c r="I33" s="369"/>
      <c r="J33" s="371"/>
    </row>
    <row r="34" spans="1:10" s="210" customFormat="1" ht="15.75" x14ac:dyDescent="0.25">
      <c r="A34" s="372" t="s">
        <v>181</v>
      </c>
      <c r="B34" s="374" t="s">
        <v>182</v>
      </c>
      <c r="C34" s="374"/>
      <c r="D34" s="374"/>
      <c r="E34" s="374"/>
      <c r="F34" s="374"/>
      <c r="G34" s="374"/>
      <c r="I34" s="211"/>
    </row>
    <row r="35" spans="1:10" s="196" customFormat="1" ht="15.75" x14ac:dyDescent="0.25">
      <c r="A35" s="372"/>
      <c r="B35" s="374" t="s">
        <v>183</v>
      </c>
      <c r="C35" s="374"/>
      <c r="D35" s="374"/>
      <c r="E35" s="374"/>
      <c r="F35" s="374"/>
      <c r="G35" s="374"/>
      <c r="H35" s="375"/>
      <c r="I35" s="375"/>
      <c r="J35" s="375"/>
    </row>
    <row r="36" spans="1:10" s="215" customFormat="1" ht="15.75" x14ac:dyDescent="0.25">
      <c r="A36" s="373"/>
      <c r="B36" s="186" t="s">
        <v>182</v>
      </c>
      <c r="C36" s="186" t="s">
        <v>184</v>
      </c>
      <c r="D36" s="186" t="s">
        <v>185</v>
      </c>
      <c r="E36" s="186" t="s">
        <v>186</v>
      </c>
      <c r="F36" s="186" t="s">
        <v>187</v>
      </c>
      <c r="G36" s="212" t="s">
        <v>188</v>
      </c>
      <c r="H36" s="186" t="s">
        <v>149</v>
      </c>
      <c r="I36" s="185" t="s">
        <v>189</v>
      </c>
      <c r="J36" s="196"/>
    </row>
    <row r="37" spans="1:10" s="215" customFormat="1" x14ac:dyDescent="0.2">
      <c r="A37" s="355" t="s">
        <v>190</v>
      </c>
      <c r="B37" s="244" t="s">
        <v>191</v>
      </c>
      <c r="C37" s="245" t="s">
        <v>192</v>
      </c>
      <c r="D37" s="213" t="s">
        <v>193</v>
      </c>
      <c r="E37" s="213"/>
      <c r="F37" s="213"/>
      <c r="G37" s="246">
        <v>295</v>
      </c>
      <c r="H37" s="213"/>
      <c r="I37" s="214" t="s">
        <v>194</v>
      </c>
    </row>
    <row r="38" spans="1:10" s="215" customFormat="1" x14ac:dyDescent="0.2">
      <c r="A38" s="355"/>
      <c r="B38" s="244" t="s">
        <v>195</v>
      </c>
      <c r="C38" s="245" t="s">
        <v>196</v>
      </c>
      <c r="D38" s="213" t="s">
        <v>193</v>
      </c>
      <c r="E38" s="213"/>
      <c r="F38" s="213"/>
      <c r="G38" s="246">
        <v>0</v>
      </c>
      <c r="H38" s="213"/>
      <c r="I38" s="214" t="s">
        <v>194</v>
      </c>
    </row>
    <row r="39" spans="1:10" s="215" customFormat="1" x14ac:dyDescent="0.2">
      <c r="A39" s="355"/>
      <c r="B39" s="244" t="s">
        <v>197</v>
      </c>
      <c r="C39" s="245" t="s">
        <v>198</v>
      </c>
      <c r="D39" s="213" t="s">
        <v>193</v>
      </c>
      <c r="E39" s="213"/>
      <c r="F39" s="213"/>
      <c r="G39" s="246">
        <v>0</v>
      </c>
      <c r="H39" s="213"/>
      <c r="I39" s="214" t="s">
        <v>194</v>
      </c>
    </row>
    <row r="40" spans="1:10" s="215" customFormat="1" x14ac:dyDescent="0.2">
      <c r="A40" s="355"/>
      <c r="B40" s="244" t="s">
        <v>199</v>
      </c>
      <c r="C40" s="245" t="s">
        <v>200</v>
      </c>
      <c r="D40" s="213" t="s">
        <v>193</v>
      </c>
      <c r="E40" s="213"/>
      <c r="F40" s="213"/>
      <c r="G40" s="246">
        <v>0</v>
      </c>
      <c r="H40" s="213"/>
      <c r="I40" s="214" t="s">
        <v>194</v>
      </c>
    </row>
    <row r="41" spans="1:10" s="215" customFormat="1" x14ac:dyDescent="0.2">
      <c r="A41" s="355"/>
      <c r="B41" s="244" t="s">
        <v>201</v>
      </c>
      <c r="C41" s="245" t="s">
        <v>192</v>
      </c>
      <c r="D41" s="213" t="s">
        <v>193</v>
      </c>
      <c r="E41" s="213"/>
      <c r="F41" s="213"/>
      <c r="G41" s="246">
        <v>354</v>
      </c>
      <c r="H41" s="213"/>
      <c r="I41" s="214" t="s">
        <v>194</v>
      </c>
    </row>
    <row r="42" spans="1:10" s="215" customFormat="1" x14ac:dyDescent="0.2">
      <c r="A42" s="355"/>
      <c r="B42" s="244" t="s">
        <v>202</v>
      </c>
      <c r="C42" s="245" t="s">
        <v>200</v>
      </c>
      <c r="D42" s="213" t="s">
        <v>193</v>
      </c>
      <c r="E42" s="213"/>
      <c r="F42" s="213"/>
      <c r="G42" s="246">
        <v>0</v>
      </c>
      <c r="H42" s="213"/>
      <c r="I42" s="214" t="s">
        <v>194</v>
      </c>
    </row>
    <row r="43" spans="1:10" s="215" customFormat="1" x14ac:dyDescent="0.2">
      <c r="A43" s="355"/>
      <c r="B43" s="244" t="s">
        <v>203</v>
      </c>
      <c r="C43" s="245" t="s">
        <v>200</v>
      </c>
      <c r="D43" s="213" t="s">
        <v>193</v>
      </c>
      <c r="E43" s="213"/>
      <c r="F43" s="213"/>
      <c r="G43" s="246">
        <v>0</v>
      </c>
      <c r="H43" s="213"/>
      <c r="I43" s="214" t="s">
        <v>194</v>
      </c>
    </row>
    <row r="44" spans="1:10" s="215" customFormat="1" x14ac:dyDescent="0.2">
      <c r="A44" s="355"/>
      <c r="B44" s="244" t="s">
        <v>204</v>
      </c>
      <c r="C44" s="245" t="s">
        <v>200</v>
      </c>
      <c r="D44" s="213" t="s">
        <v>193</v>
      </c>
      <c r="E44" s="213"/>
      <c r="F44" s="213"/>
      <c r="G44" s="246">
        <v>0</v>
      </c>
      <c r="H44" s="213"/>
      <c r="I44" s="214" t="s">
        <v>194</v>
      </c>
    </row>
    <row r="45" spans="1:10" s="215" customFormat="1" x14ac:dyDescent="0.2">
      <c r="A45" s="355"/>
      <c r="B45" s="244" t="s">
        <v>205</v>
      </c>
      <c r="C45" s="245" t="s">
        <v>200</v>
      </c>
      <c r="D45" s="213" t="s">
        <v>193</v>
      </c>
      <c r="E45" s="213"/>
      <c r="F45" s="213"/>
      <c r="G45" s="246">
        <v>0</v>
      </c>
      <c r="H45" s="213"/>
      <c r="I45" s="214" t="s">
        <v>194</v>
      </c>
    </row>
    <row r="46" spans="1:10" s="215" customFormat="1" x14ac:dyDescent="0.2">
      <c r="A46" s="355"/>
      <c r="B46" s="244" t="s">
        <v>206</v>
      </c>
      <c r="C46" s="245" t="s">
        <v>200</v>
      </c>
      <c r="D46" s="213" t="s">
        <v>193</v>
      </c>
      <c r="E46" s="213"/>
      <c r="F46" s="213"/>
      <c r="G46" s="246">
        <v>0</v>
      </c>
      <c r="H46" s="213"/>
      <c r="I46" s="214" t="s">
        <v>194</v>
      </c>
    </row>
    <row r="47" spans="1:10" s="215" customFormat="1" x14ac:dyDescent="0.2">
      <c r="A47" s="355"/>
      <c r="B47" s="244" t="s">
        <v>207</v>
      </c>
      <c r="C47" s="245" t="s">
        <v>200</v>
      </c>
      <c r="D47" s="213" t="s">
        <v>193</v>
      </c>
      <c r="E47" s="213"/>
      <c r="F47" s="213"/>
      <c r="G47" s="246">
        <v>0</v>
      </c>
      <c r="H47" s="213"/>
      <c r="I47" s="214" t="s">
        <v>194</v>
      </c>
    </row>
    <row r="48" spans="1:10" s="215" customFormat="1" x14ac:dyDescent="0.2">
      <c r="A48" s="355"/>
      <c r="B48" s="244" t="s">
        <v>208</v>
      </c>
      <c r="C48" s="245" t="s">
        <v>200</v>
      </c>
      <c r="D48" s="213" t="s">
        <v>193</v>
      </c>
      <c r="E48" s="213"/>
      <c r="F48" s="213"/>
      <c r="G48" s="246">
        <v>0</v>
      </c>
      <c r="H48" s="213"/>
      <c r="I48" s="214" t="s">
        <v>194</v>
      </c>
      <c r="J48" s="216"/>
    </row>
    <row r="49" spans="1:10" s="215" customFormat="1" x14ac:dyDescent="0.2">
      <c r="A49" s="355"/>
      <c r="B49" s="244" t="s">
        <v>209</v>
      </c>
      <c r="C49" s="245" t="s">
        <v>200</v>
      </c>
      <c r="D49" s="213" t="s">
        <v>193</v>
      </c>
      <c r="E49" s="213"/>
      <c r="F49" s="213"/>
      <c r="G49" s="246">
        <v>0</v>
      </c>
      <c r="H49" s="213"/>
      <c r="I49" s="214" t="s">
        <v>194</v>
      </c>
    </row>
    <row r="50" spans="1:10" s="215" customFormat="1" x14ac:dyDescent="0.2">
      <c r="A50" s="355"/>
      <c r="B50" s="244"/>
      <c r="C50" s="213"/>
      <c r="D50" s="213"/>
      <c r="E50" s="213"/>
      <c r="F50" s="213"/>
      <c r="G50" s="246"/>
      <c r="H50" s="213"/>
      <c r="I50" s="214"/>
    </row>
    <row r="51" spans="1:10" s="215" customFormat="1" x14ac:dyDescent="0.2">
      <c r="A51" s="355"/>
      <c r="B51" s="213"/>
      <c r="C51" s="213"/>
      <c r="D51" s="213"/>
      <c r="E51" s="213"/>
      <c r="F51" s="213"/>
      <c r="G51" s="247"/>
      <c r="H51" s="213"/>
      <c r="I51" s="214"/>
    </row>
    <row r="52" spans="1:10" s="215" customFormat="1" x14ac:dyDescent="0.2">
      <c r="A52" s="355"/>
      <c r="B52" s="213"/>
      <c r="C52" s="213"/>
      <c r="D52" s="213"/>
      <c r="E52" s="213"/>
      <c r="F52" s="213"/>
      <c r="G52" s="247"/>
      <c r="H52" s="213"/>
      <c r="I52" s="214"/>
    </row>
    <row r="53" spans="1:10" s="215" customFormat="1" x14ac:dyDescent="0.2">
      <c r="A53" s="355"/>
      <c r="B53" s="213"/>
      <c r="C53" s="213"/>
      <c r="D53" s="213"/>
      <c r="E53" s="213"/>
      <c r="F53" s="213"/>
      <c r="G53" s="247"/>
      <c r="H53" s="213"/>
      <c r="I53" s="214"/>
    </row>
    <row r="54" spans="1:10" s="215" customFormat="1" x14ac:dyDescent="0.2">
      <c r="A54" s="355"/>
      <c r="B54" s="213"/>
      <c r="C54" s="213"/>
      <c r="D54" s="213"/>
      <c r="E54" s="213"/>
      <c r="F54" s="213"/>
      <c r="G54" s="247"/>
      <c r="H54" s="213"/>
      <c r="I54" s="214"/>
    </row>
    <row r="55" spans="1:10" s="215" customFormat="1" x14ac:dyDescent="0.2">
      <c r="A55" s="355"/>
      <c r="B55" s="213"/>
      <c r="C55" s="213"/>
      <c r="D55" s="213"/>
      <c r="E55" s="213"/>
      <c r="F55" s="213"/>
      <c r="G55" s="247"/>
      <c r="H55" s="213"/>
      <c r="I55" s="214"/>
    </row>
    <row r="56" spans="1:10" s="215" customFormat="1" x14ac:dyDescent="0.2">
      <c r="A56" s="355"/>
      <c r="B56" s="213"/>
      <c r="C56" s="213"/>
      <c r="D56" s="213"/>
      <c r="E56" s="213"/>
      <c r="F56" s="213"/>
      <c r="G56" s="247"/>
      <c r="H56" s="213"/>
      <c r="I56" s="214"/>
    </row>
    <row r="57" spans="1:10" s="219" customFormat="1" x14ac:dyDescent="0.2">
      <c r="A57" s="355"/>
      <c r="B57" s="213"/>
      <c r="C57" s="213"/>
      <c r="D57" s="213"/>
      <c r="E57" s="213"/>
      <c r="F57" s="213"/>
      <c r="G57" s="247"/>
      <c r="H57" s="213"/>
      <c r="I57" s="214"/>
      <c r="J57" s="215"/>
    </row>
    <row r="58" spans="1:10" s="219" customFormat="1" x14ac:dyDescent="0.2">
      <c r="A58" s="350" t="s">
        <v>210</v>
      </c>
      <c r="B58" s="217" t="s">
        <v>211</v>
      </c>
      <c r="C58" s="217" t="s">
        <v>196</v>
      </c>
      <c r="D58" s="217">
        <v>15</v>
      </c>
      <c r="E58" s="217"/>
      <c r="F58" s="217"/>
      <c r="G58" s="248">
        <v>200</v>
      </c>
      <c r="H58" s="217"/>
      <c r="I58" s="218"/>
    </row>
    <row r="59" spans="1:10" s="219" customFormat="1" x14ac:dyDescent="0.2">
      <c r="A59" s="350"/>
      <c r="B59" s="217" t="s">
        <v>212</v>
      </c>
      <c r="C59" s="217" t="s">
        <v>213</v>
      </c>
      <c r="D59" s="217">
        <v>6</v>
      </c>
      <c r="E59" s="217"/>
      <c r="F59" s="217" t="s">
        <v>150</v>
      </c>
      <c r="G59" s="248">
        <v>0</v>
      </c>
      <c r="H59" s="217" t="s">
        <v>214</v>
      </c>
      <c r="I59" s="218" t="s">
        <v>215</v>
      </c>
    </row>
    <row r="60" spans="1:10" s="219" customFormat="1" x14ac:dyDescent="0.2">
      <c r="A60" s="350"/>
      <c r="B60" s="217" t="s">
        <v>216</v>
      </c>
      <c r="C60" s="217" t="s">
        <v>213</v>
      </c>
      <c r="D60" s="217">
        <v>20</v>
      </c>
      <c r="E60" s="217"/>
      <c r="F60" s="217" t="s">
        <v>150</v>
      </c>
      <c r="G60" s="248">
        <v>933</v>
      </c>
      <c r="H60" s="217"/>
      <c r="I60" s="218" t="s">
        <v>217</v>
      </c>
    </row>
    <row r="61" spans="1:10" s="219" customFormat="1" x14ac:dyDescent="0.2">
      <c r="A61" s="350"/>
      <c r="B61" s="217" t="s">
        <v>218</v>
      </c>
      <c r="C61" s="217" t="s">
        <v>219</v>
      </c>
      <c r="D61" s="217">
        <v>36</v>
      </c>
      <c r="E61" s="217"/>
      <c r="F61" s="217"/>
      <c r="G61" s="248">
        <v>0</v>
      </c>
      <c r="H61" s="217" t="s">
        <v>220</v>
      </c>
      <c r="I61" s="218" t="s">
        <v>221</v>
      </c>
    </row>
    <row r="62" spans="1:10" s="219" customFormat="1" x14ac:dyDescent="0.2">
      <c r="A62" s="350"/>
      <c r="B62" s="217" t="s">
        <v>222</v>
      </c>
      <c r="C62" s="217" t="s">
        <v>213</v>
      </c>
      <c r="D62" s="217">
        <v>5</v>
      </c>
      <c r="E62" s="217"/>
      <c r="F62" s="217" t="s">
        <v>150</v>
      </c>
      <c r="G62" s="248">
        <v>0</v>
      </c>
      <c r="H62" s="217"/>
      <c r="I62" s="218"/>
    </row>
    <row r="63" spans="1:10" s="219" customFormat="1" x14ac:dyDescent="0.2">
      <c r="A63" s="350"/>
      <c r="B63" s="217" t="s">
        <v>223</v>
      </c>
      <c r="C63" s="217" t="s">
        <v>224</v>
      </c>
      <c r="D63" s="217">
        <v>10</v>
      </c>
      <c r="E63" s="217"/>
      <c r="F63" s="217" t="s">
        <v>225</v>
      </c>
      <c r="G63" s="248">
        <v>0</v>
      </c>
      <c r="H63" s="217" t="s">
        <v>226</v>
      </c>
      <c r="I63" s="218"/>
    </row>
    <row r="64" spans="1:10" s="219" customFormat="1" x14ac:dyDescent="0.2">
      <c r="A64" s="350"/>
      <c r="B64" s="217" t="s">
        <v>227</v>
      </c>
      <c r="C64" s="217"/>
      <c r="D64" s="217">
        <v>8</v>
      </c>
      <c r="E64" s="217"/>
      <c r="F64" s="217" t="s">
        <v>150</v>
      </c>
      <c r="G64" s="248">
        <v>0</v>
      </c>
      <c r="H64" s="217" t="s">
        <v>228</v>
      </c>
      <c r="I64" s="218"/>
    </row>
    <row r="65" spans="1:10" s="219" customFormat="1" x14ac:dyDescent="0.2">
      <c r="A65" s="350"/>
      <c r="B65" s="217" t="s">
        <v>229</v>
      </c>
      <c r="C65" s="217" t="s">
        <v>230</v>
      </c>
      <c r="D65" s="217">
        <v>3</v>
      </c>
      <c r="E65" s="217"/>
      <c r="F65" s="217"/>
      <c r="G65" s="247">
        <v>600</v>
      </c>
      <c r="H65" s="217"/>
      <c r="I65" s="218"/>
    </row>
    <row r="66" spans="1:10" s="219" customFormat="1" x14ac:dyDescent="0.2">
      <c r="A66" s="350"/>
      <c r="B66" s="217" t="s">
        <v>231</v>
      </c>
      <c r="C66" s="217" t="s">
        <v>230</v>
      </c>
      <c r="D66" s="217">
        <v>6</v>
      </c>
      <c r="E66" s="217"/>
      <c r="F66" s="217"/>
      <c r="G66" s="247">
        <v>945</v>
      </c>
      <c r="H66" s="217"/>
      <c r="I66" s="218"/>
    </row>
    <row r="67" spans="1:10" s="219" customFormat="1" x14ac:dyDescent="0.2">
      <c r="A67" s="350"/>
      <c r="B67" s="217"/>
      <c r="C67" s="217"/>
      <c r="D67" s="217"/>
      <c r="E67" s="217"/>
      <c r="F67" s="217"/>
      <c r="G67" s="247"/>
      <c r="H67" s="217"/>
      <c r="I67" s="218"/>
    </row>
    <row r="68" spans="1:10" s="219" customFormat="1" x14ac:dyDescent="0.2">
      <c r="A68" s="350"/>
      <c r="B68" s="217"/>
      <c r="C68" s="217"/>
      <c r="D68" s="217"/>
      <c r="E68" s="217"/>
      <c r="F68" s="217"/>
      <c r="G68" s="247"/>
      <c r="H68" s="217"/>
      <c r="I68" s="218"/>
    </row>
    <row r="69" spans="1:10" s="219" customFormat="1" x14ac:dyDescent="0.2">
      <c r="A69" s="350"/>
      <c r="B69" s="217"/>
      <c r="C69" s="217"/>
      <c r="D69" s="217"/>
      <c r="E69" s="217"/>
      <c r="F69" s="217"/>
      <c r="G69" s="247"/>
      <c r="H69" s="217"/>
      <c r="I69" s="218"/>
    </row>
    <row r="70" spans="1:10" s="219" customFormat="1" x14ac:dyDescent="0.2">
      <c r="A70" s="350"/>
      <c r="B70" s="217"/>
      <c r="C70" s="217"/>
      <c r="D70" s="217"/>
      <c r="E70" s="217"/>
      <c r="F70" s="217"/>
      <c r="G70" s="247"/>
      <c r="H70" s="217"/>
      <c r="I70" s="218"/>
    </row>
    <row r="71" spans="1:10" s="219" customFormat="1" x14ac:dyDescent="0.2">
      <c r="A71" s="350"/>
      <c r="B71" s="217"/>
      <c r="C71" s="217"/>
      <c r="D71" s="217"/>
      <c r="E71" s="217"/>
      <c r="F71" s="217"/>
      <c r="G71" s="247"/>
      <c r="H71" s="217"/>
      <c r="I71" s="218"/>
    </row>
    <row r="72" spans="1:10" s="219" customFormat="1" x14ac:dyDescent="0.2">
      <c r="A72" s="350"/>
      <c r="B72" s="217"/>
      <c r="C72" s="217"/>
      <c r="D72" s="217"/>
      <c r="E72" s="217"/>
      <c r="F72" s="217"/>
      <c r="G72" s="247"/>
      <c r="H72" s="217"/>
      <c r="I72" s="218"/>
    </row>
    <row r="73" spans="1:10" s="219" customFormat="1" x14ac:dyDescent="0.2">
      <c r="A73" s="350"/>
      <c r="B73" s="217"/>
      <c r="C73" s="217"/>
      <c r="D73" s="217"/>
      <c r="E73" s="217"/>
      <c r="F73" s="217"/>
      <c r="G73" s="247"/>
      <c r="H73" s="217"/>
      <c r="I73" s="218"/>
    </row>
    <row r="74" spans="1:10" s="219" customFormat="1" x14ac:dyDescent="0.2">
      <c r="A74" s="350"/>
      <c r="B74" s="217"/>
      <c r="C74" s="217"/>
      <c r="D74" s="217"/>
      <c r="E74" s="217"/>
      <c r="F74" s="217"/>
      <c r="G74" s="247"/>
      <c r="H74" s="217"/>
      <c r="I74" s="218"/>
    </row>
    <row r="75" spans="1:10" s="219" customFormat="1" x14ac:dyDescent="0.2">
      <c r="A75" s="350"/>
      <c r="B75" s="217"/>
      <c r="C75" s="217"/>
      <c r="D75" s="217"/>
      <c r="E75" s="217"/>
      <c r="F75" s="217"/>
      <c r="G75" s="247"/>
      <c r="H75" s="217"/>
      <c r="I75" s="218"/>
    </row>
    <row r="76" spans="1:10" s="219" customFormat="1" x14ac:dyDescent="0.2">
      <c r="A76" s="350"/>
      <c r="B76" s="217"/>
      <c r="C76" s="217"/>
      <c r="D76" s="217"/>
      <c r="E76" s="217"/>
      <c r="F76" s="217"/>
      <c r="G76" s="247"/>
      <c r="H76" s="217"/>
      <c r="I76" s="218"/>
    </row>
    <row r="77" spans="1:10" s="219" customFormat="1" ht="15.75" customHeight="1" x14ac:dyDescent="0.2">
      <c r="A77" s="350"/>
      <c r="B77" s="217"/>
      <c r="C77" s="217"/>
      <c r="D77" s="217"/>
      <c r="E77" s="217"/>
      <c r="F77" s="217"/>
      <c r="G77" s="247"/>
      <c r="H77" s="217"/>
      <c r="I77" s="218"/>
    </row>
    <row r="78" spans="1:10" s="222" customFormat="1" x14ac:dyDescent="0.2">
      <c r="A78" s="350"/>
      <c r="B78" s="217"/>
      <c r="C78" s="217"/>
      <c r="D78" s="217"/>
      <c r="E78" s="217"/>
      <c r="F78" s="217"/>
      <c r="G78" s="247"/>
      <c r="H78" s="217"/>
      <c r="I78" s="218"/>
      <c r="J78" s="219"/>
    </row>
    <row r="79" spans="1:10" s="222" customFormat="1" x14ac:dyDescent="0.2">
      <c r="A79" s="349" t="s">
        <v>232</v>
      </c>
      <c r="B79" s="220" t="s">
        <v>233</v>
      </c>
      <c r="C79" s="220" t="s">
        <v>234</v>
      </c>
      <c r="D79" s="220">
        <v>2</v>
      </c>
      <c r="E79" s="220" t="s">
        <v>235</v>
      </c>
      <c r="F79" s="220" t="s">
        <v>236</v>
      </c>
      <c r="G79" s="248">
        <v>0</v>
      </c>
      <c r="H79" s="220" t="s">
        <v>237</v>
      </c>
      <c r="I79" s="221"/>
    </row>
    <row r="80" spans="1:10" s="222" customFormat="1" x14ac:dyDescent="0.2">
      <c r="A80" s="349"/>
      <c r="B80" s="220" t="s">
        <v>238</v>
      </c>
      <c r="C80" s="220" t="s">
        <v>239</v>
      </c>
      <c r="D80" s="220">
        <v>2</v>
      </c>
      <c r="E80" s="220" t="s">
        <v>240</v>
      </c>
      <c r="F80" s="220" t="s">
        <v>150</v>
      </c>
      <c r="G80" s="248">
        <v>0</v>
      </c>
      <c r="H80" s="220"/>
      <c r="I80" s="221"/>
    </row>
    <row r="81" spans="1:9" s="222" customFormat="1" x14ac:dyDescent="0.2">
      <c r="A81" s="349"/>
      <c r="B81" s="220" t="s">
        <v>241</v>
      </c>
      <c r="C81" s="220" t="s">
        <v>239</v>
      </c>
      <c r="D81" s="220">
        <v>1</v>
      </c>
      <c r="E81" s="220" t="s">
        <v>156</v>
      </c>
      <c r="F81" s="220" t="s">
        <v>150</v>
      </c>
      <c r="G81" s="248">
        <v>0</v>
      </c>
      <c r="H81" s="220" t="s">
        <v>242</v>
      </c>
      <c r="I81" s="221"/>
    </row>
    <row r="82" spans="1:9" s="222" customFormat="1" x14ac:dyDescent="0.2">
      <c r="A82" s="349"/>
      <c r="B82" s="220" t="s">
        <v>243</v>
      </c>
      <c r="C82" s="220" t="s">
        <v>244</v>
      </c>
      <c r="D82" s="220">
        <v>3</v>
      </c>
      <c r="E82" s="220" t="s">
        <v>245</v>
      </c>
      <c r="F82" s="220"/>
      <c r="G82" s="248">
        <v>600</v>
      </c>
      <c r="H82" s="220" t="s">
        <v>246</v>
      </c>
      <c r="I82" s="221" t="s">
        <v>247</v>
      </c>
    </row>
    <row r="83" spans="1:9" s="222" customFormat="1" x14ac:dyDescent="0.2">
      <c r="A83" s="349"/>
      <c r="B83" s="220" t="s">
        <v>233</v>
      </c>
      <c r="C83" s="220" t="s">
        <v>234</v>
      </c>
      <c r="D83" s="220">
        <v>1</v>
      </c>
      <c r="E83" s="220" t="s">
        <v>248</v>
      </c>
      <c r="F83" s="220" t="s">
        <v>160</v>
      </c>
      <c r="G83" s="247">
        <v>0</v>
      </c>
      <c r="H83" s="220" t="s">
        <v>249</v>
      </c>
      <c r="I83" s="221"/>
    </row>
    <row r="84" spans="1:9" s="222" customFormat="1" x14ac:dyDescent="0.2">
      <c r="A84" s="349"/>
      <c r="B84" s="220" t="s">
        <v>250</v>
      </c>
      <c r="C84" s="220" t="s">
        <v>244</v>
      </c>
      <c r="D84" s="220"/>
      <c r="E84" s="220"/>
      <c r="F84" s="220"/>
      <c r="G84" s="247">
        <v>0</v>
      </c>
      <c r="H84" s="220"/>
      <c r="I84" s="221"/>
    </row>
    <row r="85" spans="1:9" s="222" customFormat="1" x14ac:dyDescent="0.2">
      <c r="A85" s="349"/>
      <c r="B85" s="220"/>
      <c r="C85" s="220"/>
      <c r="D85" s="220"/>
      <c r="E85" s="220"/>
      <c r="F85" s="220"/>
      <c r="G85" s="247"/>
      <c r="H85" s="220"/>
      <c r="I85" s="221"/>
    </row>
    <row r="86" spans="1:9" s="222" customFormat="1" x14ac:dyDescent="0.2">
      <c r="A86" s="349"/>
      <c r="B86" s="220"/>
      <c r="C86" s="220"/>
      <c r="D86" s="220"/>
      <c r="E86" s="220"/>
      <c r="F86" s="220"/>
      <c r="G86" s="249"/>
      <c r="H86" s="220"/>
      <c r="I86" s="221"/>
    </row>
    <row r="87" spans="1:9" s="222" customFormat="1" x14ac:dyDescent="0.2">
      <c r="A87" s="349"/>
      <c r="B87" s="220"/>
      <c r="C87" s="220"/>
      <c r="D87" s="220"/>
      <c r="E87" s="220"/>
      <c r="F87" s="220"/>
      <c r="G87" s="247"/>
      <c r="H87" s="220"/>
      <c r="I87" s="221"/>
    </row>
    <row r="88" spans="1:9" s="222" customFormat="1" x14ac:dyDescent="0.2">
      <c r="A88" s="349"/>
      <c r="B88" s="220"/>
      <c r="C88" s="220"/>
      <c r="D88" s="220"/>
      <c r="E88" s="220"/>
      <c r="F88" s="220"/>
      <c r="G88" s="247"/>
      <c r="H88" s="220"/>
      <c r="I88" s="221"/>
    </row>
    <row r="89" spans="1:9" s="222" customFormat="1" x14ac:dyDescent="0.2">
      <c r="A89" s="349"/>
      <c r="B89" s="220"/>
      <c r="C89" s="220"/>
      <c r="D89" s="220"/>
      <c r="E89" s="220"/>
      <c r="F89" s="220"/>
      <c r="G89" s="247"/>
      <c r="H89" s="220"/>
      <c r="I89" s="221"/>
    </row>
    <row r="90" spans="1:9" s="222" customFormat="1" x14ac:dyDescent="0.2">
      <c r="A90" s="349"/>
      <c r="B90" s="220"/>
      <c r="C90" s="220"/>
      <c r="D90" s="220"/>
      <c r="E90" s="220"/>
      <c r="F90" s="220"/>
      <c r="G90" s="247"/>
      <c r="H90" s="220"/>
      <c r="I90" s="221"/>
    </row>
    <row r="91" spans="1:9" s="222" customFormat="1" x14ac:dyDescent="0.2">
      <c r="A91" s="349"/>
      <c r="B91" s="220"/>
      <c r="C91" s="220"/>
      <c r="D91" s="220"/>
      <c r="E91" s="220"/>
      <c r="F91" s="220"/>
      <c r="G91" s="247"/>
      <c r="H91" s="220"/>
      <c r="I91" s="221"/>
    </row>
    <row r="92" spans="1:9" s="222" customFormat="1" x14ac:dyDescent="0.2">
      <c r="A92" s="349"/>
      <c r="B92" s="220"/>
      <c r="C92" s="220"/>
      <c r="D92" s="220"/>
      <c r="E92" s="220"/>
      <c r="F92" s="220"/>
      <c r="G92" s="247"/>
      <c r="H92" s="220"/>
      <c r="I92" s="221"/>
    </row>
    <row r="93" spans="1:9" s="222" customFormat="1" x14ac:dyDescent="0.2">
      <c r="A93" s="349"/>
      <c r="B93" s="220"/>
      <c r="C93" s="220"/>
      <c r="D93" s="220"/>
      <c r="E93" s="220"/>
      <c r="F93" s="220"/>
      <c r="G93" s="247"/>
      <c r="H93" s="220"/>
      <c r="I93" s="221"/>
    </row>
    <row r="94" spans="1:9" s="222" customFormat="1" x14ac:dyDescent="0.2">
      <c r="A94" s="349"/>
      <c r="B94" s="220"/>
      <c r="C94" s="220"/>
      <c r="D94" s="220"/>
      <c r="E94" s="220"/>
      <c r="F94" s="220"/>
      <c r="G94" s="247"/>
      <c r="H94" s="220"/>
      <c r="I94" s="221"/>
    </row>
    <row r="95" spans="1:9" s="222" customFormat="1" x14ac:dyDescent="0.2">
      <c r="A95" s="349"/>
      <c r="B95" s="220"/>
      <c r="C95" s="220"/>
      <c r="D95" s="220"/>
      <c r="E95" s="220"/>
      <c r="F95" s="220"/>
      <c r="G95" s="247"/>
      <c r="H95" s="220"/>
      <c r="I95" s="221"/>
    </row>
    <row r="96" spans="1:9" s="222" customFormat="1" x14ac:dyDescent="0.2">
      <c r="A96" s="349"/>
      <c r="B96" s="220"/>
      <c r="C96" s="220"/>
      <c r="D96" s="220"/>
      <c r="E96" s="220"/>
      <c r="F96" s="220"/>
      <c r="G96" s="247"/>
      <c r="H96" s="220"/>
      <c r="I96" s="221"/>
    </row>
    <row r="97" spans="1:10" x14ac:dyDescent="0.2">
      <c r="A97" s="349"/>
      <c r="B97" s="220"/>
      <c r="C97" s="220"/>
      <c r="D97" s="220"/>
      <c r="E97" s="220"/>
      <c r="F97" s="220"/>
      <c r="G97" s="247"/>
      <c r="H97" s="220"/>
      <c r="I97" s="221"/>
      <c r="J97" s="222"/>
    </row>
    <row r="98" spans="1:10" s="225" customFormat="1" ht="15" customHeight="1" x14ac:dyDescent="0.2">
      <c r="A98" s="176"/>
      <c r="B98" s="178"/>
      <c r="C98" s="178"/>
      <c r="D98" s="178"/>
      <c r="E98" s="178"/>
      <c r="F98" s="178"/>
      <c r="G98" s="247"/>
      <c r="H98" s="184" t="s">
        <v>251</v>
      </c>
      <c r="I98" s="312">
        <f>SUM(G37:G98)</f>
        <v>3927</v>
      </c>
      <c r="J98" s="176"/>
    </row>
    <row r="99" spans="1:10" s="225" customFormat="1" ht="15" customHeight="1" x14ac:dyDescent="0.25">
      <c r="A99" s="376" t="s">
        <v>181</v>
      </c>
      <c r="B99" s="378" t="s">
        <v>252</v>
      </c>
      <c r="C99" s="379"/>
      <c r="D99" s="379"/>
      <c r="E99" s="379"/>
      <c r="F99" s="379"/>
      <c r="G99" s="380"/>
      <c r="H99" s="223"/>
      <c r="I99" s="224"/>
    </row>
    <row r="100" spans="1:10" ht="15" customHeight="1" x14ac:dyDescent="0.25">
      <c r="A100" s="376"/>
      <c r="B100" s="381" t="s">
        <v>253</v>
      </c>
      <c r="C100" s="381"/>
      <c r="D100" s="381"/>
      <c r="E100" s="381"/>
      <c r="F100" s="381"/>
      <c r="G100" s="381"/>
      <c r="H100" s="223"/>
      <c r="I100" s="224"/>
      <c r="J100" s="225"/>
    </row>
    <row r="101" spans="1:10" ht="15" customHeight="1" x14ac:dyDescent="0.25">
      <c r="A101" s="377"/>
      <c r="B101" s="186" t="s">
        <v>182</v>
      </c>
      <c r="C101" s="186" t="s">
        <v>184</v>
      </c>
      <c r="D101" s="186" t="s">
        <v>185</v>
      </c>
      <c r="E101" s="186" t="s">
        <v>186</v>
      </c>
      <c r="F101" s="186" t="s">
        <v>187</v>
      </c>
      <c r="G101" s="212" t="s">
        <v>188</v>
      </c>
      <c r="H101" s="186" t="s">
        <v>149</v>
      </c>
      <c r="I101" s="185" t="s">
        <v>189</v>
      </c>
    </row>
    <row r="102" spans="1:10" ht="15" customHeight="1" x14ac:dyDescent="0.2">
      <c r="A102" s="355" t="s">
        <v>190</v>
      </c>
      <c r="B102" s="244" t="s">
        <v>254</v>
      </c>
      <c r="C102" s="245" t="s">
        <v>200</v>
      </c>
      <c r="D102" s="213" t="s">
        <v>193</v>
      </c>
      <c r="E102" s="213"/>
      <c r="F102" s="213"/>
      <c r="G102" s="247">
        <v>0</v>
      </c>
      <c r="H102" s="213"/>
      <c r="I102" s="214" t="s">
        <v>194</v>
      </c>
    </row>
    <row r="103" spans="1:10" ht="15" customHeight="1" x14ac:dyDescent="0.2">
      <c r="A103" s="355"/>
      <c r="B103" s="244" t="s">
        <v>255</v>
      </c>
      <c r="C103" s="245" t="s">
        <v>200</v>
      </c>
      <c r="D103" s="213" t="s">
        <v>193</v>
      </c>
      <c r="E103" s="213"/>
      <c r="F103" s="213"/>
      <c r="G103" s="247">
        <v>0</v>
      </c>
      <c r="H103" s="213"/>
      <c r="I103" s="214" t="s">
        <v>194</v>
      </c>
    </row>
    <row r="104" spans="1:10" ht="15" customHeight="1" x14ac:dyDescent="0.2">
      <c r="A104" s="355"/>
      <c r="B104" s="244" t="s">
        <v>256</v>
      </c>
      <c r="C104" s="245" t="s">
        <v>200</v>
      </c>
      <c r="D104" s="213" t="s">
        <v>193</v>
      </c>
      <c r="E104" s="213"/>
      <c r="F104" s="213"/>
      <c r="G104" s="247">
        <v>0</v>
      </c>
      <c r="H104" s="213"/>
      <c r="I104" s="214" t="s">
        <v>194</v>
      </c>
    </row>
    <row r="105" spans="1:10" ht="15" customHeight="1" x14ac:dyDescent="0.2">
      <c r="A105" s="355"/>
      <c r="B105" s="244" t="s">
        <v>257</v>
      </c>
      <c r="C105" s="245" t="s">
        <v>200</v>
      </c>
      <c r="D105" s="213" t="s">
        <v>193</v>
      </c>
      <c r="E105" s="213"/>
      <c r="F105" s="213"/>
      <c r="G105" s="247">
        <v>0</v>
      </c>
      <c r="H105" s="213"/>
      <c r="I105" s="214" t="s">
        <v>194</v>
      </c>
    </row>
    <row r="106" spans="1:10" ht="15" customHeight="1" x14ac:dyDescent="0.2">
      <c r="A106" s="355"/>
      <c r="B106" s="244" t="s">
        <v>258</v>
      </c>
      <c r="C106" s="245" t="s">
        <v>200</v>
      </c>
      <c r="D106" s="213" t="s">
        <v>193</v>
      </c>
      <c r="E106" s="213"/>
      <c r="F106" s="213"/>
      <c r="G106" s="247">
        <v>0</v>
      </c>
      <c r="H106" s="213"/>
      <c r="I106" s="214" t="s">
        <v>194</v>
      </c>
    </row>
    <row r="107" spans="1:10" ht="15" customHeight="1" x14ac:dyDescent="0.2">
      <c r="A107" s="355"/>
      <c r="B107" s="244" t="s">
        <v>259</v>
      </c>
      <c r="C107" s="245" t="s">
        <v>200</v>
      </c>
      <c r="D107" s="213" t="s">
        <v>193</v>
      </c>
      <c r="E107" s="213"/>
      <c r="F107" s="213"/>
      <c r="G107" s="247">
        <v>0</v>
      </c>
      <c r="H107" s="213"/>
      <c r="I107" s="214" t="s">
        <v>194</v>
      </c>
    </row>
    <row r="108" spans="1:10" ht="15" customHeight="1" x14ac:dyDescent="0.2">
      <c r="A108" s="355"/>
      <c r="B108" s="244" t="s">
        <v>260</v>
      </c>
      <c r="C108" s="245" t="s">
        <v>200</v>
      </c>
      <c r="D108" s="213" t="s">
        <v>193</v>
      </c>
      <c r="E108" s="213"/>
      <c r="F108" s="213"/>
      <c r="G108" s="247">
        <v>0</v>
      </c>
      <c r="H108" s="213"/>
      <c r="I108" s="214" t="s">
        <v>194</v>
      </c>
    </row>
    <row r="109" spans="1:10" ht="15" customHeight="1" x14ac:dyDescent="0.2">
      <c r="A109" s="355"/>
      <c r="B109" s="244" t="s">
        <v>261</v>
      </c>
      <c r="C109" s="245" t="s">
        <v>200</v>
      </c>
      <c r="D109" s="213" t="s">
        <v>193</v>
      </c>
      <c r="E109" s="213"/>
      <c r="F109" s="213"/>
      <c r="G109" s="247">
        <v>0</v>
      </c>
      <c r="H109" s="213"/>
      <c r="I109" s="214" t="s">
        <v>194</v>
      </c>
    </row>
    <row r="110" spans="1:10" ht="15" customHeight="1" x14ac:dyDescent="0.2">
      <c r="A110" s="355"/>
      <c r="B110" s="244" t="s">
        <v>262</v>
      </c>
      <c r="C110" s="213" t="s">
        <v>263</v>
      </c>
      <c r="D110" s="213" t="s">
        <v>193</v>
      </c>
      <c r="E110" s="213"/>
      <c r="F110" s="213"/>
      <c r="G110" s="247">
        <v>45</v>
      </c>
      <c r="H110" s="213"/>
      <c r="I110" s="214" t="s">
        <v>194</v>
      </c>
    </row>
    <row r="111" spans="1:10" ht="15" customHeight="1" x14ac:dyDescent="0.2">
      <c r="A111" s="355"/>
      <c r="B111" s="213" t="s">
        <v>264</v>
      </c>
      <c r="C111" s="213" t="s">
        <v>200</v>
      </c>
      <c r="D111" s="213" t="s">
        <v>193</v>
      </c>
      <c r="E111" s="213"/>
      <c r="F111" s="213"/>
      <c r="G111" s="247">
        <v>0</v>
      </c>
      <c r="H111" s="213"/>
      <c r="I111" s="214" t="s">
        <v>194</v>
      </c>
    </row>
    <row r="112" spans="1:10" ht="15" customHeight="1" x14ac:dyDescent="0.2">
      <c r="A112" s="355"/>
      <c r="B112" s="213" t="s">
        <v>265</v>
      </c>
      <c r="C112" s="213" t="s">
        <v>200</v>
      </c>
      <c r="D112" s="213" t="s">
        <v>193</v>
      </c>
      <c r="E112" s="213"/>
      <c r="F112" s="213"/>
      <c r="G112" s="247">
        <v>0</v>
      </c>
      <c r="H112" s="213"/>
      <c r="I112" s="214" t="s">
        <v>194</v>
      </c>
    </row>
    <row r="113" spans="1:9" ht="15" customHeight="1" x14ac:dyDescent="0.2">
      <c r="A113" s="355"/>
      <c r="B113" s="213" t="s">
        <v>266</v>
      </c>
      <c r="C113" s="213" t="s">
        <v>267</v>
      </c>
      <c r="D113" s="213" t="s">
        <v>193</v>
      </c>
      <c r="E113" s="213"/>
      <c r="F113" s="213"/>
      <c r="G113" s="247">
        <v>600</v>
      </c>
      <c r="H113" s="213" t="s">
        <v>268</v>
      </c>
      <c r="I113" s="214" t="s">
        <v>194</v>
      </c>
    </row>
    <row r="114" spans="1:9" ht="15" customHeight="1" x14ac:dyDescent="0.2">
      <c r="A114" s="355"/>
      <c r="B114" s="213" t="s">
        <v>269</v>
      </c>
      <c r="C114" s="213" t="s">
        <v>200</v>
      </c>
      <c r="D114" s="213" t="s">
        <v>193</v>
      </c>
      <c r="E114" s="213"/>
      <c r="F114" s="213"/>
      <c r="G114" s="247">
        <v>0</v>
      </c>
      <c r="H114" s="213"/>
      <c r="I114" s="214" t="s">
        <v>194</v>
      </c>
    </row>
    <row r="115" spans="1:9" ht="15" customHeight="1" x14ac:dyDescent="0.2">
      <c r="A115" s="355"/>
      <c r="B115" s="213" t="s">
        <v>270</v>
      </c>
      <c r="C115" s="213" t="s">
        <v>271</v>
      </c>
      <c r="D115" s="213" t="s">
        <v>193</v>
      </c>
      <c r="E115" s="213"/>
      <c r="F115" s="213"/>
      <c r="G115" s="247">
        <v>2000</v>
      </c>
      <c r="H115" s="213"/>
      <c r="I115" s="214" t="s">
        <v>194</v>
      </c>
    </row>
    <row r="116" spans="1:9" ht="15" customHeight="1" x14ac:dyDescent="0.2">
      <c r="A116" s="355"/>
      <c r="B116" s="213" t="s">
        <v>272</v>
      </c>
      <c r="C116" s="213" t="s">
        <v>200</v>
      </c>
      <c r="D116" s="213" t="s">
        <v>193</v>
      </c>
      <c r="E116" s="213"/>
      <c r="F116" s="213"/>
      <c r="G116" s="247">
        <v>0</v>
      </c>
      <c r="H116" s="213"/>
      <c r="I116" s="214" t="s">
        <v>194</v>
      </c>
    </row>
    <row r="117" spans="1:9" ht="15" customHeight="1" x14ac:dyDescent="0.2">
      <c r="A117" s="355"/>
      <c r="B117" s="213" t="s">
        <v>273</v>
      </c>
      <c r="C117" s="213" t="s">
        <v>200</v>
      </c>
      <c r="D117" s="213" t="s">
        <v>193</v>
      </c>
      <c r="E117" s="213"/>
      <c r="F117" s="213"/>
      <c r="G117" s="247">
        <v>0</v>
      </c>
      <c r="H117" s="213"/>
      <c r="I117" s="214" t="s">
        <v>194</v>
      </c>
    </row>
    <row r="118" spans="1:9" ht="15" customHeight="1" x14ac:dyDescent="0.2">
      <c r="A118" s="355"/>
      <c r="B118" s="213" t="s">
        <v>274</v>
      </c>
      <c r="C118" s="213" t="s">
        <v>267</v>
      </c>
      <c r="D118" s="213" t="s">
        <v>193</v>
      </c>
      <c r="E118" s="213"/>
      <c r="F118" s="213"/>
      <c r="G118" s="247">
        <v>0</v>
      </c>
      <c r="H118" s="213" t="s">
        <v>275</v>
      </c>
      <c r="I118" s="214" t="s">
        <v>194</v>
      </c>
    </row>
    <row r="119" spans="1:9" ht="15" customHeight="1" x14ac:dyDescent="0.2">
      <c r="A119" s="355"/>
      <c r="B119" s="213" t="s">
        <v>276</v>
      </c>
      <c r="C119" s="213" t="s">
        <v>200</v>
      </c>
      <c r="D119" s="213" t="s">
        <v>193</v>
      </c>
      <c r="E119" s="213"/>
      <c r="F119" s="213"/>
      <c r="G119" s="247">
        <v>0</v>
      </c>
      <c r="H119" s="213"/>
      <c r="I119" s="214" t="s">
        <v>194</v>
      </c>
    </row>
    <row r="120" spans="1:9" ht="15" customHeight="1" x14ac:dyDescent="0.2">
      <c r="A120" s="355"/>
      <c r="B120" s="213" t="s">
        <v>277</v>
      </c>
      <c r="C120" s="213" t="s">
        <v>200</v>
      </c>
      <c r="D120" s="213" t="s">
        <v>193</v>
      </c>
      <c r="E120" s="213"/>
      <c r="F120" s="213"/>
      <c r="G120" s="247">
        <v>0</v>
      </c>
      <c r="H120" s="213"/>
      <c r="I120" s="214" t="s">
        <v>194</v>
      </c>
    </row>
    <row r="121" spans="1:9" ht="15" customHeight="1" x14ac:dyDescent="0.2">
      <c r="A121" s="355"/>
      <c r="B121" s="213" t="s">
        <v>278</v>
      </c>
      <c r="C121" s="213" t="s">
        <v>200</v>
      </c>
      <c r="D121" s="213" t="s">
        <v>193</v>
      </c>
      <c r="E121" s="213"/>
      <c r="F121" s="213"/>
      <c r="G121" s="247">
        <v>0</v>
      </c>
      <c r="H121" s="213"/>
      <c r="I121" s="214" t="s">
        <v>194</v>
      </c>
    </row>
    <row r="122" spans="1:9" ht="15" customHeight="1" x14ac:dyDescent="0.2">
      <c r="A122" s="355"/>
      <c r="B122" s="213"/>
      <c r="C122" s="213"/>
      <c r="D122" s="213"/>
      <c r="E122" s="213"/>
      <c r="F122" s="213"/>
      <c r="G122" s="247"/>
      <c r="H122" s="213"/>
      <c r="I122" s="214"/>
    </row>
    <row r="123" spans="1:9" ht="15" customHeight="1" x14ac:dyDescent="0.2">
      <c r="A123" s="355"/>
      <c r="B123" s="213"/>
      <c r="C123" s="213"/>
      <c r="D123" s="213"/>
      <c r="E123" s="213"/>
      <c r="F123" s="213"/>
      <c r="G123" s="247"/>
      <c r="H123" s="213"/>
      <c r="I123" s="214"/>
    </row>
    <row r="124" spans="1:9" ht="15" customHeight="1" x14ac:dyDescent="0.2">
      <c r="A124" s="355"/>
      <c r="B124" s="213"/>
      <c r="C124" s="213"/>
      <c r="D124" s="213"/>
      <c r="E124" s="213"/>
      <c r="F124" s="213"/>
      <c r="G124" s="247"/>
      <c r="H124" s="213"/>
      <c r="I124" s="214"/>
    </row>
    <row r="125" spans="1:9" ht="15" customHeight="1" x14ac:dyDescent="0.2">
      <c r="A125" s="350" t="s">
        <v>210</v>
      </c>
      <c r="B125" s="250" t="s">
        <v>279</v>
      </c>
      <c r="C125" s="250" t="s">
        <v>192</v>
      </c>
      <c r="D125" s="217">
        <v>50</v>
      </c>
      <c r="E125" s="217"/>
      <c r="F125" s="217" t="s">
        <v>158</v>
      </c>
      <c r="G125" s="247">
        <v>33</v>
      </c>
      <c r="H125" s="217"/>
      <c r="I125" s="218" t="s">
        <v>280</v>
      </c>
    </row>
    <row r="126" spans="1:9" ht="15" customHeight="1" x14ac:dyDescent="0.2">
      <c r="A126" s="350"/>
      <c r="B126" s="250" t="s">
        <v>281</v>
      </c>
      <c r="C126" s="217" t="s">
        <v>271</v>
      </c>
      <c r="D126" s="217">
        <v>4</v>
      </c>
      <c r="E126" s="217" t="s">
        <v>282</v>
      </c>
      <c r="F126" s="217"/>
      <c r="G126" s="247">
        <v>0</v>
      </c>
      <c r="H126" s="217" t="s">
        <v>283</v>
      </c>
      <c r="I126" s="218" t="s">
        <v>284</v>
      </c>
    </row>
    <row r="127" spans="1:9" ht="15" customHeight="1" x14ac:dyDescent="0.2">
      <c r="A127" s="350"/>
      <c r="B127" s="217" t="s">
        <v>285</v>
      </c>
      <c r="C127" s="217" t="s">
        <v>286</v>
      </c>
      <c r="D127" s="217">
        <v>25</v>
      </c>
      <c r="E127" s="217"/>
      <c r="F127" s="217"/>
      <c r="G127" s="247">
        <v>89</v>
      </c>
      <c r="H127" s="217" t="s">
        <v>287</v>
      </c>
      <c r="I127" s="218" t="s">
        <v>288</v>
      </c>
    </row>
    <row r="128" spans="1:9" ht="15" customHeight="1" x14ac:dyDescent="0.2">
      <c r="A128" s="350"/>
      <c r="B128" s="217" t="s">
        <v>289</v>
      </c>
      <c r="C128" s="217" t="s">
        <v>196</v>
      </c>
      <c r="D128" s="217" t="s">
        <v>225</v>
      </c>
      <c r="E128" s="217"/>
      <c r="F128" s="217"/>
      <c r="G128" s="247">
        <v>2390</v>
      </c>
      <c r="H128" s="217" t="s">
        <v>290</v>
      </c>
      <c r="I128" s="218"/>
    </row>
    <row r="129" spans="1:9" ht="15" customHeight="1" x14ac:dyDescent="0.2">
      <c r="A129" s="350"/>
      <c r="B129" s="217" t="s">
        <v>291</v>
      </c>
      <c r="C129" s="217" t="s">
        <v>239</v>
      </c>
      <c r="D129" s="217">
        <v>28</v>
      </c>
      <c r="E129" s="217"/>
      <c r="F129" s="217" t="s">
        <v>162</v>
      </c>
      <c r="G129" s="247">
        <v>0</v>
      </c>
      <c r="H129" s="217" t="s">
        <v>292</v>
      </c>
      <c r="I129" s="218" t="s">
        <v>293</v>
      </c>
    </row>
    <row r="130" spans="1:9" ht="15" customHeight="1" x14ac:dyDescent="0.2">
      <c r="A130" s="350"/>
      <c r="B130" s="217" t="s">
        <v>294</v>
      </c>
      <c r="C130" s="217" t="s">
        <v>219</v>
      </c>
      <c r="D130" s="217"/>
      <c r="E130" s="217"/>
      <c r="F130" s="217" t="s">
        <v>162</v>
      </c>
      <c r="G130" s="247">
        <v>0</v>
      </c>
      <c r="H130" s="217" t="s">
        <v>295</v>
      </c>
      <c r="I130" s="218" t="s">
        <v>296</v>
      </c>
    </row>
    <row r="131" spans="1:9" ht="15" customHeight="1" x14ac:dyDescent="0.2">
      <c r="A131" s="350"/>
      <c r="B131" s="217" t="s">
        <v>297</v>
      </c>
      <c r="C131" s="217" t="s">
        <v>230</v>
      </c>
      <c r="D131" s="217"/>
      <c r="E131" s="217"/>
      <c r="F131" s="217"/>
      <c r="G131" s="247">
        <v>724.5</v>
      </c>
      <c r="H131" s="217" t="s">
        <v>298</v>
      </c>
      <c r="I131" s="218"/>
    </row>
    <row r="132" spans="1:9" ht="15" customHeight="1" x14ac:dyDescent="0.2">
      <c r="A132" s="350"/>
      <c r="B132" s="217" t="s">
        <v>299</v>
      </c>
      <c r="C132" s="217" t="s">
        <v>230</v>
      </c>
      <c r="D132" s="217">
        <v>1</v>
      </c>
      <c r="E132" s="217" t="s">
        <v>300</v>
      </c>
      <c r="F132" s="217"/>
      <c r="G132" s="247">
        <v>250</v>
      </c>
      <c r="H132" s="217" t="s">
        <v>301</v>
      </c>
      <c r="I132" s="218" t="s">
        <v>302</v>
      </c>
    </row>
    <row r="133" spans="1:9" ht="15" customHeight="1" x14ac:dyDescent="0.2">
      <c r="A133" s="350"/>
      <c r="B133" s="217" t="s">
        <v>303</v>
      </c>
      <c r="C133" s="217" t="s">
        <v>304</v>
      </c>
      <c r="D133" s="217">
        <v>25</v>
      </c>
      <c r="E133" s="217"/>
      <c r="F133" s="217" t="s">
        <v>162</v>
      </c>
      <c r="G133" s="247">
        <v>0</v>
      </c>
      <c r="H133" s="217" t="s">
        <v>226</v>
      </c>
      <c r="I133" s="218"/>
    </row>
    <row r="134" spans="1:9" ht="15" customHeight="1" x14ac:dyDescent="0.2">
      <c r="A134" s="350"/>
      <c r="B134" s="217" t="s">
        <v>305</v>
      </c>
      <c r="C134" s="217" t="s">
        <v>306</v>
      </c>
      <c r="D134" s="217"/>
      <c r="E134" s="217"/>
      <c r="F134" s="217" t="s">
        <v>162</v>
      </c>
      <c r="G134" s="247">
        <v>900</v>
      </c>
      <c r="H134" s="217" t="s">
        <v>307</v>
      </c>
      <c r="I134" s="218"/>
    </row>
    <row r="135" spans="1:9" ht="15" customHeight="1" x14ac:dyDescent="0.2">
      <c r="A135" s="350"/>
      <c r="B135" s="217" t="s">
        <v>308</v>
      </c>
      <c r="C135" s="217" t="s">
        <v>271</v>
      </c>
      <c r="D135" s="217"/>
      <c r="E135" s="217"/>
      <c r="F135" s="217"/>
      <c r="G135" s="247">
        <v>125</v>
      </c>
      <c r="H135" s="217" t="s">
        <v>309</v>
      </c>
      <c r="I135" s="218"/>
    </row>
    <row r="136" spans="1:9" ht="15" customHeight="1" x14ac:dyDescent="0.2">
      <c r="A136" s="350"/>
      <c r="B136" s="217" t="s">
        <v>310</v>
      </c>
      <c r="C136" s="217" t="s">
        <v>213</v>
      </c>
      <c r="D136" s="217">
        <v>20</v>
      </c>
      <c r="E136" s="217"/>
      <c r="F136" s="217" t="s">
        <v>158</v>
      </c>
      <c r="G136" s="247">
        <v>0</v>
      </c>
      <c r="H136" s="217"/>
      <c r="I136" s="218" t="s">
        <v>311</v>
      </c>
    </row>
    <row r="137" spans="1:9" ht="15" customHeight="1" x14ac:dyDescent="0.2">
      <c r="A137" s="350"/>
      <c r="B137" s="217" t="s">
        <v>312</v>
      </c>
      <c r="C137" s="217" t="s">
        <v>213</v>
      </c>
      <c r="D137" s="217">
        <v>15</v>
      </c>
      <c r="E137" s="217"/>
      <c r="F137" s="217" t="s">
        <v>158</v>
      </c>
      <c r="G137" s="247">
        <v>179</v>
      </c>
      <c r="H137" s="217"/>
      <c r="I137" s="218" t="s">
        <v>313</v>
      </c>
    </row>
    <row r="138" spans="1:9" ht="15" customHeight="1" x14ac:dyDescent="0.2">
      <c r="A138" s="350"/>
      <c r="B138" s="217" t="s">
        <v>314</v>
      </c>
      <c r="C138" s="217" t="s">
        <v>213</v>
      </c>
      <c r="D138" s="217">
        <v>30</v>
      </c>
      <c r="E138" s="217"/>
      <c r="F138" s="217" t="s">
        <v>162</v>
      </c>
      <c r="G138" s="247">
        <v>0</v>
      </c>
      <c r="H138" s="217" t="s">
        <v>292</v>
      </c>
      <c r="I138" s="218" t="s">
        <v>315</v>
      </c>
    </row>
    <row r="139" spans="1:9" ht="15" customHeight="1" x14ac:dyDescent="0.2">
      <c r="A139" s="350"/>
      <c r="B139" s="217" t="s">
        <v>316</v>
      </c>
      <c r="C139" s="217" t="s">
        <v>239</v>
      </c>
      <c r="D139" s="217">
        <v>15</v>
      </c>
      <c r="E139" s="217"/>
      <c r="F139" s="217" t="s">
        <v>162</v>
      </c>
      <c r="G139" s="247">
        <v>0</v>
      </c>
      <c r="H139" s="217"/>
      <c r="I139" s="218" t="s">
        <v>317</v>
      </c>
    </row>
    <row r="140" spans="1:9" ht="15" customHeight="1" x14ac:dyDescent="0.2">
      <c r="A140" s="350"/>
      <c r="B140" s="217"/>
      <c r="C140" s="217"/>
      <c r="D140" s="217"/>
      <c r="E140" s="217"/>
      <c r="F140" s="217"/>
      <c r="G140" s="247"/>
      <c r="H140" s="217"/>
      <c r="I140" s="218"/>
    </row>
    <row r="141" spans="1:9" ht="15" customHeight="1" x14ac:dyDescent="0.2">
      <c r="A141" s="350"/>
      <c r="B141" s="217"/>
      <c r="C141" s="217"/>
      <c r="D141" s="217"/>
      <c r="E141" s="217"/>
      <c r="F141" s="217"/>
      <c r="G141" s="247"/>
      <c r="H141" s="217"/>
      <c r="I141" s="218"/>
    </row>
    <row r="142" spans="1:9" ht="15" customHeight="1" x14ac:dyDescent="0.2">
      <c r="A142" s="350"/>
      <c r="B142" s="217"/>
      <c r="C142" s="217"/>
      <c r="D142" s="217"/>
      <c r="E142" s="217"/>
      <c r="F142" s="217"/>
      <c r="G142" s="247"/>
      <c r="H142" s="217"/>
      <c r="I142" s="218"/>
    </row>
    <row r="143" spans="1:9" ht="15" customHeight="1" x14ac:dyDescent="0.2">
      <c r="A143" s="350"/>
      <c r="B143" s="217"/>
      <c r="C143" s="217"/>
      <c r="D143" s="217"/>
      <c r="E143" s="217"/>
      <c r="F143" s="217"/>
      <c r="G143" s="247"/>
      <c r="H143" s="217"/>
      <c r="I143" s="218"/>
    </row>
    <row r="144" spans="1:9" ht="15" customHeight="1" x14ac:dyDescent="0.2">
      <c r="A144" s="350"/>
      <c r="B144" s="217"/>
      <c r="C144" s="217"/>
      <c r="D144" s="217"/>
      <c r="E144" s="217"/>
      <c r="F144" s="217"/>
      <c r="G144" s="247"/>
      <c r="H144" s="217"/>
      <c r="I144" s="218"/>
    </row>
    <row r="145" spans="1:9" ht="15" customHeight="1" x14ac:dyDescent="0.2">
      <c r="A145" s="350"/>
      <c r="B145" s="217"/>
      <c r="C145" s="217"/>
      <c r="D145" s="217"/>
      <c r="E145" s="217"/>
      <c r="F145" s="217"/>
      <c r="G145" s="247"/>
      <c r="H145" s="217"/>
      <c r="I145" s="218"/>
    </row>
    <row r="146" spans="1:9" ht="15" customHeight="1" x14ac:dyDescent="0.2">
      <c r="A146" s="349" t="s">
        <v>232</v>
      </c>
      <c r="B146" s="220" t="s">
        <v>318</v>
      </c>
      <c r="C146" s="220" t="s">
        <v>319</v>
      </c>
      <c r="D146" s="220">
        <v>1</v>
      </c>
      <c r="E146" s="220" t="s">
        <v>320</v>
      </c>
      <c r="F146" s="220"/>
      <c r="G146" s="247">
        <v>8880</v>
      </c>
      <c r="H146" s="220" t="s">
        <v>321</v>
      </c>
      <c r="I146" s="221" t="s">
        <v>322</v>
      </c>
    </row>
    <row r="147" spans="1:9" ht="15" customHeight="1" x14ac:dyDescent="0.2">
      <c r="A147" s="349"/>
      <c r="B147" s="220" t="s">
        <v>323</v>
      </c>
      <c r="C147" s="220" t="s">
        <v>239</v>
      </c>
      <c r="D147" s="220">
        <v>1</v>
      </c>
      <c r="E147" s="220" t="s">
        <v>320</v>
      </c>
      <c r="F147" s="220" t="s">
        <v>158</v>
      </c>
      <c r="G147" s="247">
        <v>520</v>
      </c>
      <c r="H147" s="220" t="s">
        <v>324</v>
      </c>
      <c r="I147" s="221" t="s">
        <v>325</v>
      </c>
    </row>
    <row r="148" spans="1:9" ht="15" customHeight="1" x14ac:dyDescent="0.2">
      <c r="A148" s="349"/>
      <c r="B148" s="251" t="s">
        <v>326</v>
      </c>
      <c r="C148" s="251" t="s">
        <v>234</v>
      </c>
      <c r="D148" s="220">
        <v>1</v>
      </c>
      <c r="E148" s="220" t="s">
        <v>320</v>
      </c>
      <c r="F148" s="220" t="s">
        <v>160</v>
      </c>
      <c r="G148" s="247">
        <v>0</v>
      </c>
      <c r="H148" s="220" t="s">
        <v>327</v>
      </c>
      <c r="I148" s="221" t="s">
        <v>328</v>
      </c>
    </row>
    <row r="149" spans="1:9" ht="15" customHeight="1" x14ac:dyDescent="0.2">
      <c r="A149" s="349"/>
      <c r="B149" s="251" t="s">
        <v>326</v>
      </c>
      <c r="C149" s="251" t="s">
        <v>234</v>
      </c>
      <c r="D149" s="220">
        <v>1</v>
      </c>
      <c r="E149" s="220" t="s">
        <v>160</v>
      </c>
      <c r="F149" s="220" t="s">
        <v>160</v>
      </c>
      <c r="G149" s="247">
        <v>0</v>
      </c>
      <c r="H149" s="220" t="s">
        <v>329</v>
      </c>
      <c r="I149" s="221" t="s">
        <v>330</v>
      </c>
    </row>
    <row r="150" spans="1:9" ht="15" customHeight="1" x14ac:dyDescent="0.2">
      <c r="A150" s="349"/>
      <c r="B150" s="251" t="s">
        <v>326</v>
      </c>
      <c r="C150" s="251" t="s">
        <v>234</v>
      </c>
      <c r="D150" s="220">
        <v>1</v>
      </c>
      <c r="E150" s="220" t="s">
        <v>331</v>
      </c>
      <c r="F150" s="220" t="s">
        <v>174</v>
      </c>
      <c r="G150" s="247">
        <v>0</v>
      </c>
      <c r="H150" s="220" t="s">
        <v>329</v>
      </c>
      <c r="I150" s="221" t="s">
        <v>332</v>
      </c>
    </row>
    <row r="151" spans="1:9" ht="15" customHeight="1" x14ac:dyDescent="0.2">
      <c r="A151" s="349"/>
      <c r="B151" s="251" t="s">
        <v>326</v>
      </c>
      <c r="C151" s="251" t="s">
        <v>234</v>
      </c>
      <c r="D151" s="220">
        <v>2</v>
      </c>
      <c r="E151" s="220" t="s">
        <v>333</v>
      </c>
      <c r="F151" s="220" t="s">
        <v>174</v>
      </c>
      <c r="G151" s="247">
        <v>0</v>
      </c>
      <c r="H151" s="220" t="s">
        <v>334</v>
      </c>
      <c r="I151" s="221" t="s">
        <v>335</v>
      </c>
    </row>
    <row r="152" spans="1:9" ht="15" customHeight="1" x14ac:dyDescent="0.2">
      <c r="A152" s="349"/>
      <c r="B152" s="251" t="s">
        <v>326</v>
      </c>
      <c r="C152" s="251" t="s">
        <v>234</v>
      </c>
      <c r="D152" s="220">
        <v>1</v>
      </c>
      <c r="E152" s="220" t="s">
        <v>336</v>
      </c>
      <c r="F152" s="220" t="s">
        <v>156</v>
      </c>
      <c r="G152" s="247">
        <v>0</v>
      </c>
      <c r="H152" s="220" t="s">
        <v>337</v>
      </c>
      <c r="I152" s="221" t="s">
        <v>338</v>
      </c>
    </row>
    <row r="153" spans="1:9" ht="15" customHeight="1" x14ac:dyDescent="0.2">
      <c r="A153" s="349"/>
      <c r="B153" s="220" t="s">
        <v>339</v>
      </c>
      <c r="C153" s="220" t="s">
        <v>340</v>
      </c>
      <c r="D153" s="220">
        <v>1</v>
      </c>
      <c r="E153" s="220" t="s">
        <v>320</v>
      </c>
      <c r="F153" s="220" t="s">
        <v>170</v>
      </c>
      <c r="G153" s="247">
        <v>0</v>
      </c>
      <c r="H153" s="220"/>
      <c r="I153" s="221" t="s">
        <v>325</v>
      </c>
    </row>
    <row r="154" spans="1:9" ht="15" customHeight="1" x14ac:dyDescent="0.2">
      <c r="A154" s="349"/>
      <c r="B154" s="220"/>
      <c r="C154" s="220"/>
      <c r="D154" s="220"/>
      <c r="E154" s="220"/>
      <c r="F154" s="220"/>
      <c r="G154" s="247"/>
      <c r="H154" s="220"/>
      <c r="I154" s="221"/>
    </row>
    <row r="155" spans="1:9" ht="15" customHeight="1" x14ac:dyDescent="0.2">
      <c r="A155" s="349"/>
      <c r="B155" s="220"/>
      <c r="C155" s="220"/>
      <c r="D155" s="220"/>
      <c r="E155" s="220"/>
      <c r="F155" s="220"/>
      <c r="G155" s="247"/>
      <c r="H155" s="220"/>
      <c r="I155" s="221"/>
    </row>
    <row r="156" spans="1:9" ht="15" customHeight="1" x14ac:dyDescent="0.2">
      <c r="A156" s="349"/>
      <c r="B156" s="220"/>
      <c r="C156" s="220"/>
      <c r="D156" s="220"/>
      <c r="E156" s="220"/>
      <c r="F156" s="220"/>
      <c r="G156" s="247"/>
      <c r="H156" s="220"/>
      <c r="I156" s="221"/>
    </row>
    <row r="157" spans="1:9" ht="15" customHeight="1" x14ac:dyDescent="0.2">
      <c r="A157" s="349"/>
      <c r="B157" s="220"/>
      <c r="C157" s="220"/>
      <c r="D157" s="220"/>
      <c r="E157" s="220"/>
      <c r="F157" s="220"/>
      <c r="G157" s="247"/>
      <c r="H157" s="220"/>
      <c r="I157" s="221"/>
    </row>
    <row r="158" spans="1:9" ht="15" customHeight="1" x14ac:dyDescent="0.2">
      <c r="A158" s="349"/>
      <c r="B158" s="220"/>
      <c r="C158" s="220"/>
      <c r="D158" s="220"/>
      <c r="E158" s="220"/>
      <c r="F158" s="220"/>
      <c r="G158" s="247"/>
      <c r="H158" s="220"/>
      <c r="I158" s="221"/>
    </row>
    <row r="159" spans="1:9" ht="15" customHeight="1" x14ac:dyDescent="0.2">
      <c r="A159" s="349"/>
      <c r="B159" s="220"/>
      <c r="C159" s="220"/>
      <c r="D159" s="220"/>
      <c r="E159" s="220"/>
      <c r="F159" s="220"/>
      <c r="G159" s="247"/>
      <c r="H159" s="220"/>
      <c r="I159" s="221"/>
    </row>
    <row r="160" spans="1:9" ht="15" customHeight="1" x14ac:dyDescent="0.2">
      <c r="A160" s="349"/>
      <c r="B160" s="220"/>
      <c r="C160" s="220"/>
      <c r="D160" s="220"/>
      <c r="E160" s="220"/>
      <c r="F160" s="220"/>
      <c r="G160" s="247"/>
      <c r="H160" s="220"/>
      <c r="I160" s="221"/>
    </row>
    <row r="161" spans="1:10" ht="15" customHeight="1" x14ac:dyDescent="0.2">
      <c r="A161" s="349"/>
      <c r="B161" s="220"/>
      <c r="C161" s="220"/>
      <c r="D161" s="220"/>
      <c r="E161" s="220"/>
      <c r="F161" s="220"/>
      <c r="G161" s="247"/>
      <c r="H161" s="220"/>
      <c r="I161" s="221"/>
    </row>
    <row r="162" spans="1:10" ht="15" customHeight="1" x14ac:dyDescent="0.2">
      <c r="A162" s="349"/>
      <c r="B162" s="220"/>
      <c r="C162" s="220"/>
      <c r="D162" s="220"/>
      <c r="E162" s="220"/>
      <c r="F162" s="220"/>
      <c r="G162" s="247"/>
      <c r="H162" s="220"/>
      <c r="I162" s="221"/>
    </row>
    <row r="163" spans="1:10" ht="15" customHeight="1" x14ac:dyDescent="0.2">
      <c r="A163" s="349"/>
      <c r="B163" s="220"/>
      <c r="C163" s="220"/>
      <c r="D163" s="220"/>
      <c r="E163" s="220"/>
      <c r="F163" s="220"/>
      <c r="G163" s="247"/>
      <c r="H163" s="220"/>
      <c r="I163" s="221"/>
    </row>
    <row r="164" spans="1:10" ht="15" customHeight="1" x14ac:dyDescent="0.2">
      <c r="A164" s="349"/>
      <c r="B164" s="220"/>
      <c r="C164" s="220"/>
      <c r="D164" s="220"/>
      <c r="E164" s="220"/>
      <c r="F164" s="220"/>
      <c r="G164" s="247"/>
      <c r="H164" s="220"/>
      <c r="I164" s="221"/>
    </row>
    <row r="165" spans="1:10" ht="15" customHeight="1" x14ac:dyDescent="0.2">
      <c r="A165" s="349"/>
      <c r="B165" s="220"/>
      <c r="C165" s="220"/>
      <c r="D165" s="220"/>
      <c r="E165" s="220"/>
      <c r="F165" s="220"/>
      <c r="G165" s="247"/>
      <c r="H165" s="220"/>
      <c r="I165" s="221"/>
    </row>
    <row r="166" spans="1:10" ht="15" customHeight="1" x14ac:dyDescent="0.2">
      <c r="A166" s="349"/>
      <c r="B166" s="220"/>
      <c r="C166" s="220"/>
      <c r="D166" s="220"/>
      <c r="E166" s="220"/>
      <c r="F166" s="220"/>
      <c r="G166" s="247"/>
      <c r="H166" s="220"/>
      <c r="I166" s="221"/>
    </row>
    <row r="167" spans="1:10" s="228" customFormat="1" ht="15" customHeight="1" x14ac:dyDescent="0.2">
      <c r="A167" s="176"/>
      <c r="B167" s="178"/>
      <c r="C167" s="178"/>
      <c r="D167" s="178"/>
      <c r="E167" s="178"/>
      <c r="F167" s="178"/>
      <c r="G167" s="247"/>
      <c r="H167" s="184" t="s">
        <v>341</v>
      </c>
      <c r="I167" s="312">
        <f>SUM(G102:G166)</f>
        <v>16735.5</v>
      </c>
      <c r="J167" s="176"/>
    </row>
    <row r="168" spans="1:10" s="228" customFormat="1" ht="15" customHeight="1" x14ac:dyDescent="0.25">
      <c r="A168" s="356" t="s">
        <v>181</v>
      </c>
      <c r="B168" s="358" t="s">
        <v>182</v>
      </c>
      <c r="C168" s="359"/>
      <c r="D168" s="359"/>
      <c r="E168" s="359"/>
      <c r="F168" s="359"/>
      <c r="G168" s="360"/>
      <c r="H168" s="226"/>
      <c r="I168" s="227"/>
    </row>
    <row r="169" spans="1:10" ht="15" customHeight="1" x14ac:dyDescent="0.25">
      <c r="A169" s="356"/>
      <c r="B169" s="361" t="s">
        <v>342</v>
      </c>
      <c r="C169" s="361"/>
      <c r="D169" s="361"/>
      <c r="E169" s="361"/>
      <c r="F169" s="361"/>
      <c r="G169" s="361"/>
      <c r="H169" s="226"/>
      <c r="I169" s="227"/>
      <c r="J169" s="228"/>
    </row>
    <row r="170" spans="1:10" ht="15" customHeight="1" x14ac:dyDescent="0.25">
      <c r="A170" s="357"/>
      <c r="B170" s="186" t="s">
        <v>182</v>
      </c>
      <c r="C170" s="186" t="s">
        <v>184</v>
      </c>
      <c r="D170" s="186" t="s">
        <v>185</v>
      </c>
      <c r="E170" s="186" t="s">
        <v>186</v>
      </c>
      <c r="F170" s="186" t="s">
        <v>187</v>
      </c>
      <c r="G170" s="212" t="s">
        <v>188</v>
      </c>
      <c r="H170" s="186" t="s">
        <v>149</v>
      </c>
      <c r="I170" s="185" t="s">
        <v>189</v>
      </c>
    </row>
    <row r="171" spans="1:10" ht="15" customHeight="1" x14ac:dyDescent="0.2">
      <c r="A171" s="355" t="s">
        <v>190</v>
      </c>
      <c r="B171" s="213" t="s">
        <v>343</v>
      </c>
      <c r="C171" s="213" t="s">
        <v>344</v>
      </c>
      <c r="D171" s="213" t="s">
        <v>345</v>
      </c>
      <c r="E171" s="213"/>
      <c r="F171" s="213"/>
      <c r="G171" s="247">
        <v>0</v>
      </c>
      <c r="H171" s="213" t="s">
        <v>346</v>
      </c>
      <c r="I171" s="214"/>
    </row>
    <row r="172" spans="1:10" ht="15" customHeight="1" x14ac:dyDescent="0.2">
      <c r="A172" s="355"/>
      <c r="B172" s="213" t="s">
        <v>347</v>
      </c>
      <c r="C172" s="213" t="s">
        <v>344</v>
      </c>
      <c r="D172" s="213" t="s">
        <v>345</v>
      </c>
      <c r="E172" s="213"/>
      <c r="F172" s="213"/>
      <c r="G172" s="247">
        <v>0</v>
      </c>
      <c r="H172" s="213" t="s">
        <v>346</v>
      </c>
      <c r="I172" s="214"/>
    </row>
    <row r="173" spans="1:10" ht="15" customHeight="1" x14ac:dyDescent="0.2">
      <c r="A173" s="355"/>
      <c r="B173" s="213" t="s">
        <v>348</v>
      </c>
      <c r="C173" s="213" t="s">
        <v>267</v>
      </c>
      <c r="D173" s="213" t="s">
        <v>193</v>
      </c>
      <c r="E173" s="213"/>
      <c r="F173" s="213"/>
      <c r="G173" s="247">
        <v>750</v>
      </c>
      <c r="H173" s="213"/>
      <c r="I173" s="214"/>
    </row>
    <row r="174" spans="1:10" ht="15" customHeight="1" x14ac:dyDescent="0.2">
      <c r="A174" s="355"/>
      <c r="B174" s="213" t="s">
        <v>349</v>
      </c>
      <c r="C174" s="213" t="s">
        <v>267</v>
      </c>
      <c r="D174" s="213" t="s">
        <v>193</v>
      </c>
      <c r="E174" s="213"/>
      <c r="F174" s="213"/>
      <c r="G174" s="247">
        <v>0</v>
      </c>
      <c r="H174" s="213" t="s">
        <v>350</v>
      </c>
      <c r="I174" s="214"/>
    </row>
    <row r="175" spans="1:10" ht="15" customHeight="1" x14ac:dyDescent="0.2">
      <c r="A175" s="355"/>
      <c r="B175" s="213" t="s">
        <v>351</v>
      </c>
      <c r="C175" s="213" t="s">
        <v>267</v>
      </c>
      <c r="D175" s="213" t="s">
        <v>193</v>
      </c>
      <c r="E175" s="213"/>
      <c r="F175" s="213"/>
      <c r="G175" s="247">
        <v>0</v>
      </c>
      <c r="H175" s="213"/>
      <c r="I175" s="214"/>
    </row>
    <row r="176" spans="1:10" ht="15" customHeight="1" x14ac:dyDescent="0.2">
      <c r="A176" s="355"/>
      <c r="B176" s="213" t="s">
        <v>352</v>
      </c>
      <c r="C176" s="213" t="s">
        <v>353</v>
      </c>
      <c r="D176" s="213" t="s">
        <v>193</v>
      </c>
      <c r="E176" s="213"/>
      <c r="F176" s="213"/>
      <c r="G176" s="247">
        <v>1000</v>
      </c>
      <c r="H176" s="213" t="s">
        <v>354</v>
      </c>
      <c r="I176" s="214"/>
    </row>
    <row r="177" spans="1:9" ht="15" customHeight="1" x14ac:dyDescent="0.2">
      <c r="A177" s="355"/>
      <c r="B177" s="252" t="s">
        <v>355</v>
      </c>
      <c r="C177" s="213" t="s">
        <v>200</v>
      </c>
      <c r="D177" s="213" t="s">
        <v>193</v>
      </c>
      <c r="E177" s="213"/>
      <c r="F177" s="213"/>
      <c r="G177" s="247">
        <v>0</v>
      </c>
      <c r="H177" s="213"/>
      <c r="I177" s="214"/>
    </row>
    <row r="178" spans="1:9" ht="15" customHeight="1" x14ac:dyDescent="0.2">
      <c r="A178" s="355"/>
      <c r="B178" s="252" t="s">
        <v>356</v>
      </c>
      <c r="C178" s="213" t="s">
        <v>200</v>
      </c>
      <c r="D178" s="213" t="s">
        <v>193</v>
      </c>
      <c r="E178" s="213"/>
      <c r="F178" s="213"/>
      <c r="G178" s="247">
        <v>0</v>
      </c>
      <c r="H178" s="213"/>
      <c r="I178" s="214"/>
    </row>
    <row r="179" spans="1:9" ht="15" customHeight="1" x14ac:dyDescent="0.2">
      <c r="A179" s="355"/>
      <c r="B179" s="252" t="s">
        <v>357</v>
      </c>
      <c r="C179" s="213" t="s">
        <v>200</v>
      </c>
      <c r="D179" s="213" t="s">
        <v>193</v>
      </c>
      <c r="E179" s="213"/>
      <c r="F179" s="213"/>
      <c r="G179" s="247">
        <v>0</v>
      </c>
      <c r="H179" s="313"/>
      <c r="I179" s="314"/>
    </row>
    <row r="180" spans="1:9" ht="15" customHeight="1" x14ac:dyDescent="0.2">
      <c r="A180" s="355"/>
      <c r="B180" s="252" t="s">
        <v>358</v>
      </c>
      <c r="C180" s="213" t="s">
        <v>200</v>
      </c>
      <c r="D180" s="213" t="s">
        <v>193</v>
      </c>
      <c r="E180" s="213"/>
      <c r="F180" s="213"/>
      <c r="G180" s="247">
        <v>0</v>
      </c>
      <c r="H180" s="313" t="s">
        <v>359</v>
      </c>
      <c r="I180" s="314"/>
    </row>
    <row r="181" spans="1:9" ht="15" customHeight="1" x14ac:dyDescent="0.2">
      <c r="A181" s="355"/>
      <c r="B181" s="213" t="s">
        <v>360</v>
      </c>
      <c r="C181" s="213" t="s">
        <v>200</v>
      </c>
      <c r="D181" s="213" t="s">
        <v>345</v>
      </c>
      <c r="E181" s="213"/>
      <c r="F181" s="213"/>
      <c r="G181" s="247">
        <v>0</v>
      </c>
      <c r="H181" s="213"/>
      <c r="I181" s="214"/>
    </row>
    <row r="182" spans="1:9" ht="15" customHeight="1" x14ac:dyDescent="0.2">
      <c r="A182" s="355"/>
      <c r="B182" s="213" t="s">
        <v>361</v>
      </c>
      <c r="C182" s="213" t="s">
        <v>200</v>
      </c>
      <c r="D182" s="213" t="s">
        <v>345</v>
      </c>
      <c r="E182" s="213"/>
      <c r="F182" s="213"/>
      <c r="G182" s="247">
        <v>0</v>
      </c>
      <c r="H182" s="213"/>
      <c r="I182" s="214"/>
    </row>
    <row r="183" spans="1:9" ht="15" customHeight="1" x14ac:dyDescent="0.2">
      <c r="A183" s="355"/>
      <c r="B183" s="253" t="s">
        <v>362</v>
      </c>
      <c r="C183" s="213" t="s">
        <v>200</v>
      </c>
      <c r="D183" s="213" t="s">
        <v>193</v>
      </c>
      <c r="E183" s="213"/>
      <c r="F183" s="213"/>
      <c r="G183" s="247">
        <v>0</v>
      </c>
      <c r="H183" s="213"/>
      <c r="I183" s="214"/>
    </row>
    <row r="184" spans="1:9" ht="15" customHeight="1" x14ac:dyDescent="0.2">
      <c r="A184" s="355"/>
      <c r="B184" s="253" t="s">
        <v>363</v>
      </c>
      <c r="C184" s="213" t="s">
        <v>200</v>
      </c>
      <c r="D184" s="213" t="s">
        <v>193</v>
      </c>
      <c r="E184" s="213"/>
      <c r="F184" s="213"/>
      <c r="G184" s="247">
        <v>0</v>
      </c>
      <c r="H184" s="213" t="s">
        <v>364</v>
      </c>
      <c r="I184" s="214"/>
    </row>
    <row r="185" spans="1:9" ht="15" customHeight="1" x14ac:dyDescent="0.2">
      <c r="A185" s="355"/>
      <c r="B185" s="253" t="s">
        <v>365</v>
      </c>
      <c r="C185" s="213" t="s">
        <v>200</v>
      </c>
      <c r="D185" s="213" t="s">
        <v>193</v>
      </c>
      <c r="E185" s="213"/>
      <c r="F185" s="213"/>
      <c r="G185" s="247">
        <v>0</v>
      </c>
      <c r="H185" s="213" t="s">
        <v>366</v>
      </c>
      <c r="I185" s="214"/>
    </row>
    <row r="186" spans="1:9" ht="15" customHeight="1" x14ac:dyDescent="0.2">
      <c r="A186" s="355"/>
      <c r="B186" s="253" t="s">
        <v>367</v>
      </c>
      <c r="C186" s="213" t="s">
        <v>200</v>
      </c>
      <c r="D186" s="213" t="s">
        <v>193</v>
      </c>
      <c r="E186" s="213"/>
      <c r="F186" s="213"/>
      <c r="G186" s="247">
        <v>0</v>
      </c>
      <c r="H186" s="213"/>
      <c r="I186" s="214"/>
    </row>
    <row r="187" spans="1:9" ht="15" customHeight="1" x14ac:dyDescent="0.2">
      <c r="A187" s="355"/>
      <c r="B187" s="253" t="s">
        <v>273</v>
      </c>
      <c r="C187" s="213" t="s">
        <v>200</v>
      </c>
      <c r="D187" s="213" t="s">
        <v>368</v>
      </c>
      <c r="E187" s="213"/>
      <c r="F187" s="213"/>
      <c r="G187" s="247">
        <v>0</v>
      </c>
      <c r="H187" s="213"/>
      <c r="I187" s="214"/>
    </row>
    <row r="188" spans="1:9" ht="15" customHeight="1" x14ac:dyDescent="0.2">
      <c r="A188" s="355"/>
      <c r="B188" s="253" t="s">
        <v>369</v>
      </c>
      <c r="C188" s="213" t="s">
        <v>200</v>
      </c>
      <c r="D188" s="213" t="s">
        <v>193</v>
      </c>
      <c r="E188" s="213"/>
      <c r="F188" s="213"/>
      <c r="G188" s="247">
        <v>0</v>
      </c>
      <c r="H188" s="213" t="s">
        <v>370</v>
      </c>
      <c r="I188" s="214"/>
    </row>
    <row r="189" spans="1:9" ht="15" customHeight="1" x14ac:dyDescent="0.2">
      <c r="A189" s="355"/>
      <c r="B189" s="253" t="s">
        <v>371</v>
      </c>
      <c r="C189" s="213" t="s">
        <v>200</v>
      </c>
      <c r="D189" s="213" t="s">
        <v>193</v>
      </c>
      <c r="E189" s="213"/>
      <c r="F189" s="213"/>
      <c r="G189" s="247">
        <v>0</v>
      </c>
      <c r="H189" s="213" t="s">
        <v>372</v>
      </c>
      <c r="I189" s="214"/>
    </row>
    <row r="190" spans="1:9" ht="15" customHeight="1" x14ac:dyDescent="0.2">
      <c r="A190" s="355"/>
      <c r="B190" s="253"/>
      <c r="C190" s="213"/>
      <c r="D190" s="213"/>
      <c r="E190" s="213"/>
      <c r="F190" s="213"/>
      <c r="G190" s="247"/>
      <c r="H190" s="213"/>
      <c r="I190" s="214"/>
    </row>
    <row r="191" spans="1:9" ht="15" customHeight="1" x14ac:dyDescent="0.2">
      <c r="A191" s="355"/>
      <c r="B191" s="213"/>
      <c r="C191" s="213"/>
      <c r="D191" s="213"/>
      <c r="E191" s="213"/>
      <c r="F191" s="213"/>
      <c r="G191" s="247"/>
      <c r="H191" s="213"/>
      <c r="I191" s="214"/>
    </row>
    <row r="192" spans="1:9" ht="15" customHeight="1" x14ac:dyDescent="0.2">
      <c r="A192" s="355"/>
      <c r="B192" s="213"/>
      <c r="C192" s="213"/>
      <c r="D192" s="213"/>
      <c r="E192" s="213"/>
      <c r="F192" s="213"/>
      <c r="G192" s="247"/>
      <c r="H192" s="213"/>
      <c r="I192" s="214"/>
    </row>
    <row r="193" spans="1:9" ht="15" customHeight="1" x14ac:dyDescent="0.2">
      <c r="A193" s="350" t="s">
        <v>210</v>
      </c>
      <c r="B193" s="217" t="s">
        <v>373</v>
      </c>
      <c r="C193" s="217" t="s">
        <v>213</v>
      </c>
      <c r="D193" s="217" t="s">
        <v>374</v>
      </c>
      <c r="E193" s="217"/>
      <c r="F193" s="217"/>
      <c r="G193" s="247">
        <v>0</v>
      </c>
      <c r="H193" s="217" t="s">
        <v>375</v>
      </c>
      <c r="I193" s="218" t="s">
        <v>376</v>
      </c>
    </row>
    <row r="194" spans="1:9" ht="15" customHeight="1" x14ac:dyDescent="0.2">
      <c r="A194" s="350"/>
      <c r="B194" s="217" t="s">
        <v>377</v>
      </c>
      <c r="C194" s="217" t="s">
        <v>213</v>
      </c>
      <c r="D194" s="217" t="s">
        <v>378</v>
      </c>
      <c r="E194" s="217"/>
      <c r="F194" s="217"/>
      <c r="G194" s="247">
        <v>3000</v>
      </c>
      <c r="H194" s="217" t="s">
        <v>379</v>
      </c>
      <c r="I194" s="218" t="s">
        <v>376</v>
      </c>
    </row>
    <row r="195" spans="1:9" ht="15" customHeight="1" x14ac:dyDescent="0.2">
      <c r="A195" s="350"/>
      <c r="B195" s="217" t="s">
        <v>380</v>
      </c>
      <c r="C195" s="217" t="s">
        <v>271</v>
      </c>
      <c r="D195" s="217">
        <v>15</v>
      </c>
      <c r="E195" s="217" t="s">
        <v>225</v>
      </c>
      <c r="F195" s="217"/>
      <c r="G195" s="247">
        <v>200</v>
      </c>
      <c r="H195" s="217"/>
      <c r="I195" s="218"/>
    </row>
    <row r="196" spans="1:9" ht="15" customHeight="1" x14ac:dyDescent="0.2">
      <c r="A196" s="350"/>
      <c r="B196" s="217" t="s">
        <v>381</v>
      </c>
      <c r="C196" s="217" t="s">
        <v>306</v>
      </c>
      <c r="D196" s="217"/>
      <c r="E196" s="217"/>
      <c r="F196" s="217" t="s">
        <v>156</v>
      </c>
      <c r="G196" s="247">
        <v>1500</v>
      </c>
      <c r="H196" s="217"/>
      <c r="I196" s="218" t="s">
        <v>382</v>
      </c>
    </row>
    <row r="197" spans="1:9" ht="15" customHeight="1" x14ac:dyDescent="0.2">
      <c r="A197" s="350"/>
      <c r="B197" s="217" t="s">
        <v>383</v>
      </c>
      <c r="C197" s="217" t="s">
        <v>271</v>
      </c>
      <c r="D197" s="217"/>
      <c r="E197" s="217"/>
      <c r="F197" s="217"/>
      <c r="G197" s="247">
        <v>570</v>
      </c>
      <c r="H197" s="217"/>
      <c r="I197" s="218"/>
    </row>
    <row r="198" spans="1:9" ht="15" customHeight="1" x14ac:dyDescent="0.2">
      <c r="A198" s="350"/>
      <c r="B198" s="217" t="s">
        <v>384</v>
      </c>
      <c r="C198" s="217" t="s">
        <v>271</v>
      </c>
      <c r="D198" s="217"/>
      <c r="E198" s="217"/>
      <c r="F198" s="217"/>
      <c r="G198" s="247">
        <v>85</v>
      </c>
      <c r="H198" s="217"/>
      <c r="I198" s="218"/>
    </row>
    <row r="199" spans="1:9" ht="15" customHeight="1" x14ac:dyDescent="0.2">
      <c r="A199" s="350"/>
      <c r="B199" s="217" t="s">
        <v>385</v>
      </c>
      <c r="C199" s="217" t="s">
        <v>239</v>
      </c>
      <c r="D199" s="217">
        <v>25</v>
      </c>
      <c r="E199" s="217"/>
      <c r="F199" s="217" t="s">
        <v>156</v>
      </c>
      <c r="G199" s="247">
        <v>0</v>
      </c>
      <c r="H199" s="217"/>
      <c r="I199" s="218"/>
    </row>
    <row r="200" spans="1:9" ht="15" customHeight="1" x14ac:dyDescent="0.2">
      <c r="A200" s="350"/>
      <c r="B200" s="217" t="s">
        <v>386</v>
      </c>
      <c r="C200" s="217" t="s">
        <v>263</v>
      </c>
      <c r="D200" s="217"/>
      <c r="E200" s="217"/>
      <c r="F200" s="217"/>
      <c r="G200" s="247">
        <v>800</v>
      </c>
      <c r="H200" s="217"/>
      <c r="I200" s="218"/>
    </row>
    <row r="201" spans="1:9" ht="15" customHeight="1" x14ac:dyDescent="0.2">
      <c r="A201" s="350"/>
      <c r="B201" s="217" t="s">
        <v>387</v>
      </c>
      <c r="C201" s="217" t="s">
        <v>239</v>
      </c>
      <c r="D201" s="217">
        <v>5</v>
      </c>
      <c r="E201" s="217"/>
      <c r="F201" s="217" t="s">
        <v>388</v>
      </c>
      <c r="G201" s="247">
        <v>0</v>
      </c>
      <c r="H201" s="217" t="s">
        <v>389</v>
      </c>
      <c r="I201" s="218"/>
    </row>
    <row r="202" spans="1:9" ht="15" customHeight="1" x14ac:dyDescent="0.2">
      <c r="A202" s="350"/>
      <c r="B202" s="217" t="s">
        <v>390</v>
      </c>
      <c r="C202" s="217" t="s">
        <v>239</v>
      </c>
      <c r="D202" s="217">
        <v>10</v>
      </c>
      <c r="E202" s="217"/>
      <c r="F202" s="217" t="s">
        <v>156</v>
      </c>
      <c r="G202" s="247">
        <v>0</v>
      </c>
      <c r="H202" s="217"/>
      <c r="I202" s="218" t="s">
        <v>391</v>
      </c>
    </row>
    <row r="203" spans="1:9" ht="15" customHeight="1" x14ac:dyDescent="0.2">
      <c r="A203" s="350"/>
      <c r="B203" s="217" t="s">
        <v>392</v>
      </c>
      <c r="C203" s="217" t="s">
        <v>239</v>
      </c>
      <c r="D203" s="217">
        <v>10</v>
      </c>
      <c r="E203" s="217"/>
      <c r="F203" s="217" t="s">
        <v>156</v>
      </c>
      <c r="G203" s="247">
        <v>59.99</v>
      </c>
      <c r="H203" s="217"/>
      <c r="I203" s="218" t="s">
        <v>391</v>
      </c>
    </row>
    <row r="204" spans="1:9" ht="15" customHeight="1" x14ac:dyDescent="0.2">
      <c r="A204" s="350"/>
      <c r="B204" s="217" t="s">
        <v>393</v>
      </c>
      <c r="C204" s="217" t="s">
        <v>239</v>
      </c>
      <c r="D204" s="217">
        <v>3</v>
      </c>
      <c r="E204" s="217"/>
      <c r="F204" s="217"/>
      <c r="G204" s="247">
        <v>0</v>
      </c>
      <c r="H204" s="217"/>
      <c r="I204" s="218"/>
    </row>
    <row r="205" spans="1:9" ht="15" customHeight="1" x14ac:dyDescent="0.2">
      <c r="A205" s="350"/>
      <c r="B205" s="217" t="s">
        <v>394</v>
      </c>
      <c r="C205" s="217" t="s">
        <v>213</v>
      </c>
      <c r="D205" s="217">
        <v>36</v>
      </c>
      <c r="E205" s="217"/>
      <c r="F205" s="217" t="s">
        <v>156</v>
      </c>
      <c r="G205" s="247">
        <v>0</v>
      </c>
      <c r="H205" s="217" t="s">
        <v>395</v>
      </c>
      <c r="I205" s="218" t="s">
        <v>391</v>
      </c>
    </row>
    <row r="206" spans="1:9" ht="15" customHeight="1" x14ac:dyDescent="0.2">
      <c r="A206" s="350"/>
      <c r="B206" s="217" t="s">
        <v>396</v>
      </c>
      <c r="C206" s="217" t="s">
        <v>239</v>
      </c>
      <c r="D206" s="217">
        <v>4</v>
      </c>
      <c r="E206" s="217" t="s">
        <v>397</v>
      </c>
      <c r="F206" s="217" t="s">
        <v>156</v>
      </c>
      <c r="G206" s="247">
        <v>0</v>
      </c>
      <c r="H206" s="217" t="s">
        <v>398</v>
      </c>
      <c r="I206" s="218" t="s">
        <v>399</v>
      </c>
    </row>
    <row r="207" spans="1:9" ht="15" customHeight="1" x14ac:dyDescent="0.2">
      <c r="A207" s="350"/>
      <c r="B207" s="217" t="s">
        <v>400</v>
      </c>
      <c r="C207" s="217" t="s">
        <v>271</v>
      </c>
      <c r="D207" s="217"/>
      <c r="E207" s="217"/>
      <c r="F207" s="217"/>
      <c r="G207" s="247">
        <v>41.58</v>
      </c>
      <c r="H207" s="217"/>
      <c r="I207" s="218"/>
    </row>
    <row r="208" spans="1:9" ht="15" customHeight="1" x14ac:dyDescent="0.2">
      <c r="A208" s="350"/>
      <c r="B208" s="217" t="s">
        <v>401</v>
      </c>
      <c r="C208" s="217" t="s">
        <v>224</v>
      </c>
      <c r="D208" s="217" t="s">
        <v>402</v>
      </c>
      <c r="E208" s="217"/>
      <c r="F208" s="217" t="s">
        <v>403</v>
      </c>
      <c r="G208" s="247">
        <v>0</v>
      </c>
      <c r="H208" s="217" t="s">
        <v>404</v>
      </c>
      <c r="I208" s="218" t="s">
        <v>405</v>
      </c>
    </row>
    <row r="209" spans="1:9" ht="15" customHeight="1" x14ac:dyDescent="0.2">
      <c r="A209" s="350"/>
      <c r="B209" s="217" t="s">
        <v>406</v>
      </c>
      <c r="C209" s="217" t="s">
        <v>407</v>
      </c>
      <c r="D209" s="217"/>
      <c r="E209" s="217"/>
      <c r="F209" s="217"/>
      <c r="G209" s="247">
        <v>0</v>
      </c>
      <c r="H209" s="217" t="s">
        <v>408</v>
      </c>
      <c r="I209" s="218"/>
    </row>
    <row r="210" spans="1:9" ht="15" customHeight="1" x14ac:dyDescent="0.2">
      <c r="A210" s="350"/>
      <c r="B210" s="254" t="s">
        <v>409</v>
      </c>
      <c r="C210" s="217" t="s">
        <v>239</v>
      </c>
      <c r="D210" s="217">
        <v>3</v>
      </c>
      <c r="E210" s="217" t="s">
        <v>410</v>
      </c>
      <c r="F210" s="217"/>
      <c r="G210" s="248">
        <v>0</v>
      </c>
      <c r="H210" s="217" t="s">
        <v>411</v>
      </c>
      <c r="I210" s="218"/>
    </row>
    <row r="211" spans="1:9" ht="15" customHeight="1" x14ac:dyDescent="0.2">
      <c r="A211" s="350"/>
      <c r="B211" s="217" t="s">
        <v>412</v>
      </c>
      <c r="C211" s="217" t="s">
        <v>407</v>
      </c>
      <c r="D211" s="217">
        <v>30</v>
      </c>
      <c r="E211" s="217"/>
      <c r="F211" s="217" t="s">
        <v>413</v>
      </c>
      <c r="G211" s="247">
        <v>0</v>
      </c>
      <c r="H211" s="217" t="s">
        <v>414</v>
      </c>
      <c r="I211" s="218" t="s">
        <v>382</v>
      </c>
    </row>
    <row r="212" spans="1:9" ht="15" customHeight="1" x14ac:dyDescent="0.2">
      <c r="A212" s="350"/>
      <c r="B212" s="217"/>
      <c r="C212" s="217"/>
      <c r="D212" s="217"/>
      <c r="E212" s="217"/>
      <c r="F212" s="217"/>
      <c r="G212" s="247"/>
      <c r="H212" s="217"/>
      <c r="I212" s="218"/>
    </row>
    <row r="213" spans="1:9" ht="15" customHeight="1" x14ac:dyDescent="0.2">
      <c r="A213" s="350"/>
      <c r="B213" s="217"/>
      <c r="C213" s="217"/>
      <c r="D213" s="217"/>
      <c r="E213" s="217"/>
      <c r="F213" s="217"/>
      <c r="G213" s="247"/>
      <c r="H213" s="217"/>
      <c r="I213" s="218"/>
    </row>
    <row r="214" spans="1:9" ht="15" customHeight="1" x14ac:dyDescent="0.2">
      <c r="A214" s="349" t="s">
        <v>232</v>
      </c>
      <c r="B214" s="251" t="s">
        <v>415</v>
      </c>
      <c r="C214" s="220" t="s">
        <v>416</v>
      </c>
      <c r="D214" s="220">
        <v>1</v>
      </c>
      <c r="E214" s="220" t="s">
        <v>417</v>
      </c>
      <c r="F214" s="220"/>
      <c r="G214" s="247">
        <v>5630</v>
      </c>
      <c r="H214" s="220" t="s">
        <v>418</v>
      </c>
      <c r="I214" s="221" t="s">
        <v>419</v>
      </c>
    </row>
    <row r="215" spans="1:9" ht="15" customHeight="1" x14ac:dyDescent="0.2">
      <c r="A215" s="349"/>
      <c r="B215" s="251" t="s">
        <v>420</v>
      </c>
      <c r="C215" s="220" t="s">
        <v>286</v>
      </c>
      <c r="D215" s="220">
        <v>5</v>
      </c>
      <c r="E215" s="220"/>
      <c r="F215" s="220" t="s">
        <v>176</v>
      </c>
      <c r="G215" s="247">
        <v>11000</v>
      </c>
      <c r="H215" s="220" t="s">
        <v>421</v>
      </c>
      <c r="I215" s="221" t="s">
        <v>422</v>
      </c>
    </row>
    <row r="216" spans="1:9" ht="15" customHeight="1" x14ac:dyDescent="0.2">
      <c r="A216" s="349"/>
      <c r="B216" s="251" t="s">
        <v>423</v>
      </c>
      <c r="C216" s="220" t="s">
        <v>239</v>
      </c>
      <c r="D216" s="220">
        <v>10</v>
      </c>
      <c r="E216" s="220"/>
      <c r="F216" s="220" t="s">
        <v>176</v>
      </c>
      <c r="G216" s="247">
        <v>0</v>
      </c>
      <c r="H216" s="220" t="s">
        <v>424</v>
      </c>
      <c r="I216" s="221" t="s">
        <v>425</v>
      </c>
    </row>
    <row r="217" spans="1:9" ht="15" customHeight="1" x14ac:dyDescent="0.2">
      <c r="A217" s="349"/>
      <c r="B217" s="220" t="s">
        <v>426</v>
      </c>
      <c r="C217" s="220" t="s">
        <v>344</v>
      </c>
      <c r="D217" s="220">
        <v>5</v>
      </c>
      <c r="E217" s="220"/>
      <c r="F217" s="220" t="s">
        <v>176</v>
      </c>
      <c r="G217" s="247">
        <v>0</v>
      </c>
      <c r="H217" s="220" t="s">
        <v>427</v>
      </c>
      <c r="I217" s="221"/>
    </row>
    <row r="218" spans="1:9" ht="15" customHeight="1" x14ac:dyDescent="0.2">
      <c r="A218" s="349"/>
      <c r="B218" s="255" t="s">
        <v>428</v>
      </c>
      <c r="C218" s="220" t="s">
        <v>244</v>
      </c>
      <c r="D218" s="220">
        <v>1</v>
      </c>
      <c r="E218" s="220" t="s">
        <v>417</v>
      </c>
      <c r="F218" s="220"/>
      <c r="G218" s="247">
        <v>1760</v>
      </c>
      <c r="H218" s="220" t="s">
        <v>429</v>
      </c>
      <c r="I218" s="221" t="s">
        <v>430</v>
      </c>
    </row>
    <row r="219" spans="1:9" ht="15" customHeight="1" x14ac:dyDescent="0.2">
      <c r="A219" s="349"/>
      <c r="B219" s="220"/>
      <c r="C219" s="220"/>
      <c r="D219" s="220"/>
      <c r="E219" s="220"/>
      <c r="F219" s="220"/>
      <c r="G219" s="247"/>
      <c r="H219" s="220"/>
      <c r="I219" s="221"/>
    </row>
    <row r="220" spans="1:9" ht="15" customHeight="1" x14ac:dyDescent="0.2">
      <c r="A220" s="349"/>
      <c r="B220" s="220" t="s">
        <v>431</v>
      </c>
      <c r="C220" s="220" t="s">
        <v>432</v>
      </c>
      <c r="D220" s="220">
        <v>12</v>
      </c>
      <c r="E220" s="220"/>
      <c r="F220" s="220" t="s">
        <v>433</v>
      </c>
      <c r="G220" s="247">
        <v>0</v>
      </c>
      <c r="H220" s="220"/>
      <c r="I220" s="221"/>
    </row>
    <row r="221" spans="1:9" ht="15" customHeight="1" x14ac:dyDescent="0.2">
      <c r="A221" s="349"/>
      <c r="B221" s="220"/>
      <c r="C221" s="220"/>
      <c r="D221" s="220"/>
      <c r="E221" s="220"/>
      <c r="F221" s="220"/>
      <c r="G221" s="247"/>
      <c r="H221" s="220"/>
      <c r="I221" s="221"/>
    </row>
    <row r="222" spans="1:9" ht="15" customHeight="1" x14ac:dyDescent="0.2">
      <c r="A222" s="349"/>
      <c r="B222" s="220"/>
      <c r="C222" s="220"/>
      <c r="D222" s="220"/>
      <c r="E222" s="220"/>
      <c r="F222" s="220"/>
      <c r="G222" s="247"/>
      <c r="H222" s="220"/>
      <c r="I222" s="221"/>
    </row>
    <row r="223" spans="1:9" ht="15" customHeight="1" x14ac:dyDescent="0.2">
      <c r="A223" s="349"/>
      <c r="B223" s="220"/>
      <c r="C223" s="220"/>
      <c r="D223" s="220"/>
      <c r="E223" s="220"/>
      <c r="F223" s="220"/>
      <c r="G223" s="247"/>
      <c r="H223" s="220"/>
      <c r="I223" s="221"/>
    </row>
    <row r="224" spans="1:9" ht="15" customHeight="1" x14ac:dyDescent="0.2">
      <c r="A224" s="349"/>
      <c r="B224" s="220"/>
      <c r="C224" s="220"/>
      <c r="D224" s="220"/>
      <c r="E224" s="220"/>
      <c r="F224" s="220"/>
      <c r="G224" s="247"/>
      <c r="H224" s="220"/>
      <c r="I224" s="221"/>
    </row>
    <row r="225" spans="1:10" ht="15" customHeight="1" x14ac:dyDescent="0.2">
      <c r="A225" s="349"/>
      <c r="B225" s="220"/>
      <c r="C225" s="220"/>
      <c r="D225" s="220"/>
      <c r="E225" s="220"/>
      <c r="F225" s="220"/>
      <c r="G225" s="247"/>
      <c r="H225" s="220"/>
      <c r="I225" s="221"/>
    </row>
    <row r="226" spans="1:10" ht="15" customHeight="1" x14ac:dyDescent="0.2">
      <c r="A226" s="349"/>
      <c r="B226" s="220"/>
      <c r="C226" s="220"/>
      <c r="D226" s="220"/>
      <c r="E226" s="220"/>
      <c r="F226" s="220"/>
      <c r="G226" s="247"/>
      <c r="H226" s="220"/>
      <c r="I226" s="221"/>
    </row>
    <row r="227" spans="1:10" ht="15" customHeight="1" x14ac:dyDescent="0.2">
      <c r="A227" s="349"/>
      <c r="B227" s="220"/>
      <c r="C227" s="220"/>
      <c r="D227" s="220"/>
      <c r="E227" s="220"/>
      <c r="F227" s="220"/>
      <c r="G227" s="247"/>
      <c r="H227" s="220"/>
      <c r="I227" s="221"/>
    </row>
    <row r="228" spans="1:10" ht="15" customHeight="1" x14ac:dyDescent="0.2">
      <c r="A228" s="349"/>
      <c r="B228" s="220"/>
      <c r="C228" s="220"/>
      <c r="D228" s="220"/>
      <c r="E228" s="220"/>
      <c r="F228" s="220"/>
      <c r="G228" s="247"/>
      <c r="H228" s="220"/>
      <c r="I228" s="221"/>
    </row>
    <row r="229" spans="1:10" ht="15" customHeight="1" x14ac:dyDescent="0.2">
      <c r="A229" s="349"/>
      <c r="B229" s="220"/>
      <c r="C229" s="220"/>
      <c r="D229" s="220"/>
      <c r="E229" s="220"/>
      <c r="F229" s="220"/>
      <c r="G229" s="247"/>
      <c r="H229" s="220"/>
      <c r="I229" s="221"/>
    </row>
    <row r="230" spans="1:10" ht="15" customHeight="1" x14ac:dyDescent="0.2">
      <c r="A230" s="349"/>
      <c r="B230" s="220"/>
      <c r="C230" s="220"/>
      <c r="D230" s="220"/>
      <c r="E230" s="220"/>
      <c r="F230" s="220"/>
      <c r="G230" s="247"/>
      <c r="H230" s="220"/>
      <c r="I230" s="221"/>
    </row>
    <row r="231" spans="1:10" ht="15" customHeight="1" x14ac:dyDescent="0.2">
      <c r="A231" s="349"/>
      <c r="B231" s="220"/>
      <c r="C231" s="220"/>
      <c r="D231" s="220"/>
      <c r="E231" s="220"/>
      <c r="F231" s="220"/>
      <c r="G231" s="247"/>
      <c r="H231" s="220"/>
      <c r="I231" s="221"/>
    </row>
    <row r="232" spans="1:10" ht="7.5" customHeight="1" x14ac:dyDescent="0.2">
      <c r="A232" s="349"/>
      <c r="B232" s="220"/>
      <c r="C232" s="220"/>
      <c r="D232" s="220"/>
      <c r="E232" s="220"/>
      <c r="F232" s="220"/>
      <c r="G232" s="247"/>
      <c r="H232" s="220"/>
      <c r="I232" s="221"/>
    </row>
    <row r="233" spans="1:10" ht="15" customHeight="1" x14ac:dyDescent="0.2">
      <c r="A233" s="349"/>
      <c r="B233" s="220"/>
      <c r="C233" s="220"/>
      <c r="D233" s="220"/>
      <c r="E233" s="220"/>
      <c r="F233" s="220"/>
      <c r="G233" s="247"/>
      <c r="H233" s="220"/>
      <c r="I233" s="221"/>
    </row>
    <row r="234" spans="1:10" ht="15" customHeight="1" x14ac:dyDescent="0.2">
      <c r="A234" s="349"/>
      <c r="B234" s="220"/>
      <c r="C234" s="220"/>
      <c r="D234" s="220"/>
      <c r="E234" s="220"/>
      <c r="F234" s="220"/>
      <c r="G234" s="247"/>
      <c r="H234" s="220"/>
      <c r="I234" s="221"/>
    </row>
    <row r="235" spans="1:10" ht="15" customHeight="1" x14ac:dyDescent="0.2">
      <c r="A235" s="349"/>
      <c r="B235" s="220"/>
      <c r="C235" s="220"/>
      <c r="D235" s="220"/>
      <c r="E235" s="220"/>
      <c r="F235" s="220"/>
      <c r="G235" s="247"/>
      <c r="H235" s="220"/>
      <c r="I235" s="221"/>
    </row>
    <row r="236" spans="1:10" s="231" customFormat="1" ht="15" customHeight="1" x14ac:dyDescent="0.2">
      <c r="A236" s="176"/>
      <c r="B236" s="178"/>
      <c r="C236" s="178"/>
      <c r="D236" s="178"/>
      <c r="E236" s="178"/>
      <c r="F236" s="178"/>
      <c r="G236" s="247"/>
      <c r="H236" s="184" t="s">
        <v>434</v>
      </c>
      <c r="I236" s="312">
        <f>SUM(G171:G235)</f>
        <v>26396.57</v>
      </c>
      <c r="J236" s="176"/>
    </row>
    <row r="237" spans="1:10" s="231" customFormat="1" ht="15" customHeight="1" x14ac:dyDescent="0.25">
      <c r="A237" s="362" t="s">
        <v>181</v>
      </c>
      <c r="B237" s="364" t="s">
        <v>182</v>
      </c>
      <c r="C237" s="365"/>
      <c r="D237" s="365"/>
      <c r="E237" s="365"/>
      <c r="F237" s="365"/>
      <c r="G237" s="366"/>
      <c r="H237" s="229"/>
      <c r="I237" s="230"/>
    </row>
    <row r="238" spans="1:10" ht="15" customHeight="1" x14ac:dyDescent="0.25">
      <c r="A238" s="362"/>
      <c r="B238" s="367" t="s">
        <v>435</v>
      </c>
      <c r="C238" s="367"/>
      <c r="D238" s="367"/>
      <c r="E238" s="367"/>
      <c r="F238" s="367"/>
      <c r="G238" s="367"/>
      <c r="H238" s="229"/>
      <c r="I238" s="230"/>
      <c r="J238" s="231"/>
    </row>
    <row r="239" spans="1:10" ht="15" customHeight="1" x14ac:dyDescent="0.25">
      <c r="A239" s="363"/>
      <c r="B239" s="186" t="s">
        <v>182</v>
      </c>
      <c r="C239" s="186" t="s">
        <v>184</v>
      </c>
      <c r="D239" s="186" t="s">
        <v>185</v>
      </c>
      <c r="E239" s="186" t="s">
        <v>186</v>
      </c>
      <c r="F239" s="186" t="s">
        <v>187</v>
      </c>
      <c r="G239" s="256" t="s">
        <v>188</v>
      </c>
      <c r="H239" s="186" t="s">
        <v>149</v>
      </c>
      <c r="I239" s="185" t="s">
        <v>189</v>
      </c>
    </row>
    <row r="240" spans="1:10" ht="15" customHeight="1" x14ac:dyDescent="0.2">
      <c r="A240" s="355" t="s">
        <v>190</v>
      </c>
      <c r="B240" s="213" t="s">
        <v>436</v>
      </c>
      <c r="C240" s="213" t="s">
        <v>271</v>
      </c>
      <c r="D240" s="213"/>
      <c r="E240" s="213"/>
      <c r="F240" s="213"/>
      <c r="G240" s="247">
        <v>132.80000000000001</v>
      </c>
      <c r="H240" s="213"/>
      <c r="I240" s="214"/>
    </row>
    <row r="241" spans="1:9" ht="15" customHeight="1" x14ac:dyDescent="0.2">
      <c r="A241" s="355"/>
      <c r="B241" s="213" t="s">
        <v>437</v>
      </c>
      <c r="C241" s="213" t="s">
        <v>200</v>
      </c>
      <c r="D241" s="213"/>
      <c r="E241" s="213"/>
      <c r="F241" s="213"/>
      <c r="G241" s="247">
        <v>228</v>
      </c>
      <c r="H241" s="213"/>
      <c r="I241" s="214"/>
    </row>
    <row r="242" spans="1:9" ht="15" customHeight="1" x14ac:dyDescent="0.2">
      <c r="A242" s="355"/>
      <c r="B242" s="213" t="s">
        <v>438</v>
      </c>
      <c r="C242" s="213" t="s">
        <v>200</v>
      </c>
      <c r="D242" s="213"/>
      <c r="E242" s="213"/>
      <c r="F242" s="213"/>
      <c r="G242" s="247">
        <v>300</v>
      </c>
      <c r="H242" s="213"/>
      <c r="I242" s="214"/>
    </row>
    <row r="243" spans="1:9" ht="15" customHeight="1" x14ac:dyDescent="0.2">
      <c r="A243" s="355"/>
      <c r="B243" s="257" t="s">
        <v>439</v>
      </c>
      <c r="C243" s="213" t="s">
        <v>271</v>
      </c>
      <c r="D243" s="213"/>
      <c r="E243" s="213"/>
      <c r="F243" s="213"/>
      <c r="G243" s="247">
        <v>0</v>
      </c>
      <c r="H243" s="213" t="s">
        <v>440</v>
      </c>
      <c r="I243" s="214"/>
    </row>
    <row r="244" spans="1:9" ht="15" customHeight="1" x14ac:dyDescent="0.2">
      <c r="A244" s="355"/>
      <c r="B244" s="213" t="s">
        <v>441</v>
      </c>
      <c r="C244" s="213" t="s">
        <v>271</v>
      </c>
      <c r="D244" s="213"/>
      <c r="E244" s="213"/>
      <c r="F244" s="213"/>
      <c r="G244" s="247">
        <v>45</v>
      </c>
      <c r="H244" s="213"/>
      <c r="I244" s="214"/>
    </row>
    <row r="245" spans="1:9" ht="15" customHeight="1" x14ac:dyDescent="0.2">
      <c r="A245" s="355"/>
      <c r="B245" s="258" t="s">
        <v>442</v>
      </c>
      <c r="C245" s="213" t="s">
        <v>200</v>
      </c>
      <c r="D245" s="213"/>
      <c r="E245" s="213"/>
      <c r="F245" s="213"/>
      <c r="G245" s="247">
        <v>50</v>
      </c>
      <c r="H245" s="213"/>
      <c r="I245" s="214"/>
    </row>
    <row r="246" spans="1:9" ht="15" customHeight="1" x14ac:dyDescent="0.2">
      <c r="A246" s="355"/>
      <c r="B246" s="258" t="s">
        <v>443</v>
      </c>
      <c r="C246" s="213" t="s">
        <v>200</v>
      </c>
      <c r="D246" s="213"/>
      <c r="E246" s="213"/>
      <c r="F246" s="213"/>
      <c r="G246" s="247">
        <v>63</v>
      </c>
      <c r="H246" s="213"/>
      <c r="I246" s="214"/>
    </row>
    <row r="247" spans="1:9" ht="15" customHeight="1" x14ac:dyDescent="0.2">
      <c r="A247" s="355"/>
      <c r="B247" s="258" t="s">
        <v>444</v>
      </c>
      <c r="C247" s="213" t="s">
        <v>271</v>
      </c>
      <c r="D247" s="213"/>
      <c r="E247" s="213"/>
      <c r="F247" s="213"/>
      <c r="G247" s="247">
        <v>100</v>
      </c>
      <c r="H247" s="213"/>
      <c r="I247" s="214"/>
    </row>
    <row r="248" spans="1:9" ht="15" customHeight="1" x14ac:dyDescent="0.2">
      <c r="A248" s="355"/>
      <c r="B248" s="258" t="s">
        <v>445</v>
      </c>
      <c r="C248" s="213" t="s">
        <v>271</v>
      </c>
      <c r="D248" s="213"/>
      <c r="E248" s="213"/>
      <c r="F248" s="213"/>
      <c r="G248" s="247">
        <v>50</v>
      </c>
      <c r="H248" s="213"/>
      <c r="I248" s="214"/>
    </row>
    <row r="249" spans="1:9" ht="15" customHeight="1" x14ac:dyDescent="0.2">
      <c r="A249" s="355"/>
      <c r="B249" s="213" t="s">
        <v>446</v>
      </c>
      <c r="C249" s="213" t="s">
        <v>200</v>
      </c>
      <c r="D249" s="213"/>
      <c r="E249" s="213"/>
      <c r="F249" s="213"/>
      <c r="G249" s="247">
        <v>0</v>
      </c>
      <c r="H249" s="213"/>
      <c r="I249" s="214"/>
    </row>
    <row r="250" spans="1:9" ht="15" customHeight="1" x14ac:dyDescent="0.2">
      <c r="A250" s="355"/>
      <c r="B250" s="213" t="s">
        <v>447</v>
      </c>
      <c r="C250" s="213" t="s">
        <v>200</v>
      </c>
      <c r="D250" s="213"/>
      <c r="E250" s="213"/>
      <c r="F250" s="213"/>
      <c r="G250" s="247">
        <v>0</v>
      </c>
      <c r="H250" s="213"/>
      <c r="I250" s="214"/>
    </row>
    <row r="251" spans="1:9" ht="15" customHeight="1" x14ac:dyDescent="0.2">
      <c r="A251" s="355"/>
      <c r="B251" s="258" t="s">
        <v>448</v>
      </c>
      <c r="C251" s="213" t="s">
        <v>306</v>
      </c>
      <c r="D251" s="213"/>
      <c r="E251" s="213"/>
      <c r="F251" s="213"/>
      <c r="G251" s="247">
        <v>0</v>
      </c>
      <c r="H251" s="213" t="s">
        <v>449</v>
      </c>
      <c r="I251" s="214"/>
    </row>
    <row r="252" spans="1:9" ht="15" customHeight="1" x14ac:dyDescent="0.2">
      <c r="A252" s="355"/>
      <c r="B252" s="244" t="s">
        <v>450</v>
      </c>
      <c r="C252" s="213" t="s">
        <v>200</v>
      </c>
      <c r="D252" s="213"/>
      <c r="E252" s="213"/>
      <c r="F252" s="213"/>
      <c r="G252" s="247">
        <v>0</v>
      </c>
      <c r="H252" s="213"/>
      <c r="I252" s="214"/>
    </row>
    <row r="253" spans="1:9" ht="15" customHeight="1" x14ac:dyDescent="0.2">
      <c r="A253" s="355"/>
      <c r="B253" s="244" t="s">
        <v>451</v>
      </c>
      <c r="C253" s="213" t="s">
        <v>200</v>
      </c>
      <c r="D253" s="213"/>
      <c r="E253" s="213"/>
      <c r="F253" s="213"/>
      <c r="G253" s="247">
        <v>0</v>
      </c>
      <c r="H253" s="213"/>
      <c r="I253" s="214"/>
    </row>
    <row r="254" spans="1:9" ht="15" customHeight="1" x14ac:dyDescent="0.2">
      <c r="A254" s="355"/>
      <c r="B254" s="244" t="s">
        <v>452</v>
      </c>
      <c r="C254" s="213" t="s">
        <v>200</v>
      </c>
      <c r="D254" s="213"/>
      <c r="E254" s="213"/>
      <c r="F254" s="213"/>
      <c r="G254" s="247">
        <v>0</v>
      </c>
      <c r="H254" s="213"/>
      <c r="I254" s="214"/>
    </row>
    <row r="255" spans="1:9" ht="15" customHeight="1" x14ac:dyDescent="0.2">
      <c r="A255" s="355"/>
      <c r="B255" s="213" t="s">
        <v>453</v>
      </c>
      <c r="C255" s="213" t="s">
        <v>267</v>
      </c>
      <c r="D255" s="213"/>
      <c r="E255" s="213"/>
      <c r="F255" s="213"/>
      <c r="G255" s="247">
        <v>0</v>
      </c>
      <c r="H255" s="213" t="s">
        <v>454</v>
      </c>
      <c r="I255" s="214"/>
    </row>
    <row r="256" spans="1:9" ht="15" customHeight="1" x14ac:dyDescent="0.2">
      <c r="A256" s="355"/>
      <c r="B256" s="213" t="s">
        <v>455</v>
      </c>
      <c r="C256" s="213" t="s">
        <v>267</v>
      </c>
      <c r="D256" s="213"/>
      <c r="E256" s="213"/>
      <c r="F256" s="213"/>
      <c r="G256" s="247">
        <v>0</v>
      </c>
      <c r="H256" s="213" t="s">
        <v>456</v>
      </c>
      <c r="I256" s="214"/>
    </row>
    <row r="257" spans="1:9" ht="15" customHeight="1" x14ac:dyDescent="0.2">
      <c r="A257" s="355"/>
      <c r="B257" s="213" t="s">
        <v>457</v>
      </c>
      <c r="C257" s="213" t="s">
        <v>200</v>
      </c>
      <c r="D257" s="213"/>
      <c r="E257" s="213"/>
      <c r="F257" s="213"/>
      <c r="G257" s="247">
        <v>0</v>
      </c>
      <c r="H257" s="213" t="s">
        <v>458</v>
      </c>
      <c r="I257" s="214"/>
    </row>
    <row r="258" spans="1:9" ht="15" customHeight="1" x14ac:dyDescent="0.2">
      <c r="A258" s="355"/>
      <c r="B258" s="213"/>
      <c r="C258" s="213"/>
      <c r="D258" s="213"/>
      <c r="E258" s="213"/>
      <c r="F258" s="213"/>
      <c r="G258" s="247"/>
      <c r="H258" s="213"/>
      <c r="I258" s="214"/>
    </row>
    <row r="259" spans="1:9" ht="15" customHeight="1" x14ac:dyDescent="0.2">
      <c r="A259" s="355"/>
      <c r="B259" s="213"/>
      <c r="C259" s="213"/>
      <c r="D259" s="213"/>
      <c r="E259" s="213"/>
      <c r="F259" s="213"/>
      <c r="G259" s="247"/>
      <c r="H259" s="213"/>
      <c r="I259" s="214"/>
    </row>
    <row r="260" spans="1:9" ht="15" customHeight="1" x14ac:dyDescent="0.2">
      <c r="A260" s="355"/>
      <c r="B260" s="213"/>
      <c r="C260" s="213"/>
      <c r="D260" s="213"/>
      <c r="E260" s="213"/>
      <c r="F260" s="213"/>
      <c r="G260" s="247"/>
      <c r="H260" s="213"/>
      <c r="I260" s="214"/>
    </row>
    <row r="261" spans="1:9" ht="15" customHeight="1" x14ac:dyDescent="0.2">
      <c r="A261" s="355"/>
      <c r="B261" s="213"/>
      <c r="C261" s="213"/>
      <c r="D261" s="213"/>
      <c r="E261" s="213"/>
      <c r="F261" s="213"/>
      <c r="G261" s="247"/>
      <c r="H261" s="213"/>
      <c r="I261" s="214"/>
    </row>
    <row r="262" spans="1:9" ht="15" customHeight="1" x14ac:dyDescent="0.2">
      <c r="A262" s="350" t="s">
        <v>210</v>
      </c>
      <c r="B262" s="217" t="s">
        <v>459</v>
      </c>
      <c r="C262" s="217" t="s">
        <v>271</v>
      </c>
      <c r="D262" s="217">
        <v>5</v>
      </c>
      <c r="E262" s="217"/>
      <c r="F262" s="217"/>
      <c r="G262" s="247">
        <v>86.4</v>
      </c>
      <c r="H262" s="217"/>
      <c r="I262" s="218"/>
    </row>
    <row r="263" spans="1:9" ht="15" customHeight="1" x14ac:dyDescent="0.2">
      <c r="A263" s="350"/>
      <c r="B263" s="217" t="s">
        <v>460</v>
      </c>
      <c r="C263" s="217" t="s">
        <v>213</v>
      </c>
      <c r="D263" s="217">
        <v>15</v>
      </c>
      <c r="E263" s="217"/>
      <c r="F263" s="217"/>
      <c r="G263" s="247">
        <v>0</v>
      </c>
      <c r="H263" s="217" t="s">
        <v>461</v>
      </c>
      <c r="I263" s="218" t="s">
        <v>462</v>
      </c>
    </row>
    <row r="264" spans="1:9" ht="15" customHeight="1" x14ac:dyDescent="0.2">
      <c r="A264" s="350"/>
      <c r="B264" s="217" t="s">
        <v>463</v>
      </c>
      <c r="C264" s="217" t="s">
        <v>271</v>
      </c>
      <c r="D264" s="217">
        <v>25</v>
      </c>
      <c r="E264" s="217"/>
      <c r="F264" s="217"/>
      <c r="G264" s="247">
        <v>44.97</v>
      </c>
      <c r="H264" s="217" t="s">
        <v>464</v>
      </c>
      <c r="I264" s="218"/>
    </row>
    <row r="265" spans="1:9" ht="15" customHeight="1" x14ac:dyDescent="0.2">
      <c r="A265" s="350"/>
      <c r="B265" s="217" t="s">
        <v>465</v>
      </c>
      <c r="C265" s="217" t="s">
        <v>239</v>
      </c>
      <c r="D265" s="217">
        <v>3</v>
      </c>
      <c r="E265" s="217"/>
      <c r="F265" s="217" t="s">
        <v>466</v>
      </c>
      <c r="G265" s="247">
        <v>0</v>
      </c>
      <c r="H265" s="217" t="s">
        <v>467</v>
      </c>
      <c r="I265" s="218"/>
    </row>
    <row r="266" spans="1:9" ht="15" customHeight="1" x14ac:dyDescent="0.2">
      <c r="A266" s="350"/>
      <c r="B266" s="217" t="s">
        <v>468</v>
      </c>
      <c r="C266" s="217" t="s">
        <v>267</v>
      </c>
      <c r="D266" s="217"/>
      <c r="E266" s="217"/>
      <c r="F266" s="217"/>
      <c r="G266" s="247">
        <v>0</v>
      </c>
      <c r="H266" s="217"/>
      <c r="I266" s="218"/>
    </row>
    <row r="267" spans="1:9" ht="15" customHeight="1" x14ac:dyDescent="0.2">
      <c r="A267" s="350"/>
      <c r="B267" s="254" t="s">
        <v>469</v>
      </c>
      <c r="C267" s="217" t="s">
        <v>271</v>
      </c>
      <c r="D267" s="217">
        <v>30</v>
      </c>
      <c r="E267" s="217"/>
      <c r="F267" s="217"/>
      <c r="G267" s="247">
        <v>500</v>
      </c>
      <c r="H267" s="217" t="s">
        <v>470</v>
      </c>
      <c r="I267" s="218"/>
    </row>
    <row r="268" spans="1:9" ht="15" customHeight="1" x14ac:dyDescent="0.2">
      <c r="A268" s="350"/>
      <c r="B268" s="254" t="s">
        <v>471</v>
      </c>
      <c r="C268" s="217" t="s">
        <v>213</v>
      </c>
      <c r="D268" s="217">
        <v>15</v>
      </c>
      <c r="E268" s="217"/>
      <c r="F268" s="217" t="s">
        <v>472</v>
      </c>
      <c r="G268" s="247">
        <v>0</v>
      </c>
      <c r="H268" s="217" t="s">
        <v>473</v>
      </c>
      <c r="I268" s="218"/>
    </row>
    <row r="269" spans="1:9" ht="15" customHeight="1" x14ac:dyDescent="0.2">
      <c r="A269" s="350"/>
      <c r="B269" s="254" t="s">
        <v>474</v>
      </c>
      <c r="C269" s="217" t="s">
        <v>239</v>
      </c>
      <c r="D269" s="217">
        <v>7</v>
      </c>
      <c r="E269" s="217"/>
      <c r="F269" s="217" t="s">
        <v>153</v>
      </c>
      <c r="G269" s="247">
        <v>0</v>
      </c>
      <c r="H269" s="217"/>
      <c r="I269" s="218" t="s">
        <v>475</v>
      </c>
    </row>
    <row r="270" spans="1:9" ht="15" customHeight="1" x14ac:dyDescent="0.2">
      <c r="A270" s="350"/>
      <c r="B270" s="254" t="s">
        <v>476</v>
      </c>
      <c r="C270" s="217" t="s">
        <v>239</v>
      </c>
      <c r="D270" s="217">
        <v>5</v>
      </c>
      <c r="E270" s="217"/>
      <c r="F270" s="217"/>
      <c r="G270" s="247">
        <v>0</v>
      </c>
      <c r="H270" s="217" t="s">
        <v>477</v>
      </c>
      <c r="I270" s="218" t="s">
        <v>478</v>
      </c>
    </row>
    <row r="271" spans="1:9" ht="15" customHeight="1" x14ac:dyDescent="0.2">
      <c r="A271" s="350"/>
      <c r="B271" s="259" t="s">
        <v>479</v>
      </c>
      <c r="C271" s="260" t="s">
        <v>263</v>
      </c>
      <c r="D271" s="260">
        <v>3</v>
      </c>
      <c r="E271" s="260"/>
      <c r="F271" s="260"/>
      <c r="G271" s="247">
        <v>0</v>
      </c>
      <c r="H271" s="217" t="s">
        <v>480</v>
      </c>
      <c r="I271" s="218" t="s">
        <v>481</v>
      </c>
    </row>
    <row r="272" spans="1:9" ht="15" customHeight="1" x14ac:dyDescent="0.2">
      <c r="A272" s="350"/>
      <c r="B272" s="217" t="s">
        <v>482</v>
      </c>
      <c r="C272" s="217" t="s">
        <v>239</v>
      </c>
      <c r="D272" s="217">
        <v>13</v>
      </c>
      <c r="E272" s="217"/>
      <c r="F272" s="217" t="s">
        <v>153</v>
      </c>
      <c r="G272" s="261">
        <v>0</v>
      </c>
      <c r="H272" s="217" t="s">
        <v>483</v>
      </c>
      <c r="I272" s="218"/>
    </row>
    <row r="273" spans="1:9" ht="15" customHeight="1" x14ac:dyDescent="0.2">
      <c r="A273" s="350"/>
      <c r="B273" s="217"/>
      <c r="C273" s="217"/>
      <c r="D273" s="217"/>
      <c r="E273" s="217"/>
      <c r="F273" s="217"/>
      <c r="G273" s="247"/>
      <c r="H273" s="217"/>
      <c r="I273" s="218"/>
    </row>
    <row r="274" spans="1:9" ht="15" customHeight="1" x14ac:dyDescent="0.2">
      <c r="A274" s="350"/>
      <c r="B274" s="217"/>
      <c r="C274" s="217"/>
      <c r="D274" s="217"/>
      <c r="E274" s="217"/>
      <c r="F274" s="217"/>
      <c r="G274" s="247"/>
      <c r="H274" s="217"/>
      <c r="I274" s="218"/>
    </row>
    <row r="275" spans="1:9" ht="15" customHeight="1" x14ac:dyDescent="0.2">
      <c r="A275" s="350"/>
      <c r="B275" s="217"/>
      <c r="C275" s="217"/>
      <c r="D275" s="217"/>
      <c r="E275" s="217"/>
      <c r="F275" s="217"/>
      <c r="G275" s="247"/>
      <c r="H275" s="217"/>
      <c r="I275" s="218"/>
    </row>
    <row r="276" spans="1:9" ht="15" customHeight="1" x14ac:dyDescent="0.2">
      <c r="A276" s="350"/>
      <c r="B276" s="217"/>
      <c r="C276" s="217"/>
      <c r="D276" s="217"/>
      <c r="E276" s="217"/>
      <c r="F276" s="217"/>
      <c r="G276" s="247"/>
      <c r="H276" s="217"/>
      <c r="I276" s="218"/>
    </row>
    <row r="277" spans="1:9" ht="15" customHeight="1" x14ac:dyDescent="0.2">
      <c r="A277" s="350"/>
      <c r="B277" s="217"/>
      <c r="C277" s="217"/>
      <c r="D277" s="217"/>
      <c r="E277" s="217"/>
      <c r="F277" s="217"/>
      <c r="G277" s="247"/>
      <c r="H277" s="217"/>
      <c r="I277" s="218"/>
    </row>
    <row r="278" spans="1:9" ht="15" customHeight="1" x14ac:dyDescent="0.2">
      <c r="A278" s="350"/>
      <c r="B278" s="217"/>
      <c r="C278" s="217"/>
      <c r="D278" s="217"/>
      <c r="E278" s="217"/>
      <c r="F278" s="217"/>
      <c r="G278" s="247"/>
      <c r="H278" s="217"/>
      <c r="I278" s="218"/>
    </row>
    <row r="279" spans="1:9" ht="15" customHeight="1" x14ac:dyDescent="0.2">
      <c r="A279" s="350"/>
      <c r="B279" s="217"/>
      <c r="C279" s="217"/>
      <c r="D279" s="217"/>
      <c r="E279" s="217"/>
      <c r="F279" s="217"/>
      <c r="G279" s="247"/>
      <c r="H279" s="217"/>
      <c r="I279" s="218"/>
    </row>
    <row r="280" spans="1:9" ht="15" customHeight="1" x14ac:dyDescent="0.2">
      <c r="A280" s="350"/>
      <c r="B280" s="217"/>
      <c r="C280" s="217"/>
      <c r="D280" s="217"/>
      <c r="E280" s="217"/>
      <c r="F280" s="217"/>
      <c r="G280" s="247"/>
      <c r="H280" s="217"/>
      <c r="I280" s="218"/>
    </row>
    <row r="281" spans="1:9" ht="15" customHeight="1" x14ac:dyDescent="0.2">
      <c r="A281" s="350"/>
      <c r="B281" s="217"/>
      <c r="C281" s="217"/>
      <c r="D281" s="217"/>
      <c r="E281" s="217"/>
      <c r="F281" s="217"/>
      <c r="G281" s="247"/>
      <c r="H281" s="217"/>
      <c r="I281" s="218"/>
    </row>
    <row r="282" spans="1:9" ht="15" customHeight="1" x14ac:dyDescent="0.2">
      <c r="A282" s="350"/>
      <c r="B282" s="217"/>
      <c r="C282" s="217"/>
      <c r="D282" s="217"/>
      <c r="E282" s="217"/>
      <c r="F282" s="217"/>
      <c r="G282" s="247"/>
      <c r="H282" s="217"/>
      <c r="I282" s="218"/>
    </row>
    <row r="283" spans="1:9" ht="15" customHeight="1" x14ac:dyDescent="0.2">
      <c r="A283" s="349" t="s">
        <v>232</v>
      </c>
      <c r="B283" s="220" t="s">
        <v>484</v>
      </c>
      <c r="C283" s="220" t="s">
        <v>213</v>
      </c>
      <c r="D283" s="220">
        <v>4</v>
      </c>
      <c r="E283" s="220" t="s">
        <v>485</v>
      </c>
      <c r="F283" s="220" t="s">
        <v>153</v>
      </c>
      <c r="G283" s="247">
        <v>0</v>
      </c>
      <c r="H283" s="220"/>
      <c r="I283" s="221" t="s">
        <v>486</v>
      </c>
    </row>
    <row r="284" spans="1:9" ht="15" customHeight="1" x14ac:dyDescent="0.2">
      <c r="A284" s="349"/>
      <c r="B284" s="220" t="s">
        <v>487</v>
      </c>
      <c r="C284" s="220" t="s">
        <v>234</v>
      </c>
      <c r="D284" s="220">
        <v>1</v>
      </c>
      <c r="E284" s="220" t="s">
        <v>488</v>
      </c>
      <c r="F284" s="220" t="s">
        <v>489</v>
      </c>
      <c r="G284" s="247">
        <v>0</v>
      </c>
      <c r="H284" s="220"/>
      <c r="I284" s="221" t="s">
        <v>490</v>
      </c>
    </row>
    <row r="285" spans="1:9" ht="15" customHeight="1" x14ac:dyDescent="0.2">
      <c r="A285" s="349"/>
      <c r="B285" s="220" t="s">
        <v>491</v>
      </c>
      <c r="C285" s="220" t="s">
        <v>492</v>
      </c>
      <c r="D285" s="220">
        <v>1</v>
      </c>
      <c r="E285" s="220" t="s">
        <v>493</v>
      </c>
      <c r="F285" s="220" t="s">
        <v>489</v>
      </c>
      <c r="G285" s="247">
        <v>0</v>
      </c>
      <c r="H285" s="220" t="s">
        <v>494</v>
      </c>
      <c r="I285" s="221" t="s">
        <v>490</v>
      </c>
    </row>
    <row r="286" spans="1:9" ht="15" customHeight="1" x14ac:dyDescent="0.2">
      <c r="A286" s="349"/>
      <c r="B286" s="220" t="s">
        <v>495</v>
      </c>
      <c r="C286" s="220" t="s">
        <v>496</v>
      </c>
      <c r="D286" s="220">
        <v>1</v>
      </c>
      <c r="E286" s="220" t="s">
        <v>493</v>
      </c>
      <c r="F286" s="220" t="s">
        <v>489</v>
      </c>
      <c r="G286" s="247">
        <v>0</v>
      </c>
      <c r="H286" s="220" t="s">
        <v>497</v>
      </c>
      <c r="I286" s="221" t="s">
        <v>490</v>
      </c>
    </row>
    <row r="287" spans="1:9" ht="15" customHeight="1" x14ac:dyDescent="0.2">
      <c r="A287" s="349"/>
      <c r="B287" s="262" t="s">
        <v>498</v>
      </c>
      <c r="C287" s="220" t="s">
        <v>344</v>
      </c>
      <c r="D287" s="220">
        <v>1</v>
      </c>
      <c r="E287" s="220" t="s">
        <v>248</v>
      </c>
      <c r="F287" s="220"/>
      <c r="G287" s="247">
        <v>0</v>
      </c>
      <c r="H287" s="220" t="s">
        <v>499</v>
      </c>
      <c r="I287" s="221" t="s">
        <v>500</v>
      </c>
    </row>
    <row r="288" spans="1:9" ht="15" customHeight="1" x14ac:dyDescent="0.2">
      <c r="A288" s="349"/>
      <c r="B288" s="262" t="s">
        <v>501</v>
      </c>
      <c r="C288" s="220" t="s">
        <v>344</v>
      </c>
      <c r="D288" s="220">
        <v>1</v>
      </c>
      <c r="E288" s="220" t="s">
        <v>493</v>
      </c>
      <c r="F288" s="220"/>
      <c r="G288" s="247">
        <v>0</v>
      </c>
      <c r="H288" s="220" t="s">
        <v>502</v>
      </c>
      <c r="I288" s="221" t="s">
        <v>490</v>
      </c>
    </row>
    <row r="289" spans="1:9" ht="15" customHeight="1" x14ac:dyDescent="0.2">
      <c r="A289" s="349"/>
      <c r="B289" s="220" t="s">
        <v>503</v>
      </c>
      <c r="C289" s="220" t="s">
        <v>504</v>
      </c>
      <c r="D289" s="220">
        <v>1</v>
      </c>
      <c r="E289" s="220" t="s">
        <v>493</v>
      </c>
      <c r="F289" s="220"/>
      <c r="G289" s="247">
        <v>369</v>
      </c>
      <c r="H289" s="220" t="s">
        <v>505</v>
      </c>
      <c r="I289" s="221"/>
    </row>
    <row r="290" spans="1:9" ht="15" customHeight="1" x14ac:dyDescent="0.2">
      <c r="A290" s="349"/>
      <c r="B290" s="220" t="s">
        <v>506</v>
      </c>
      <c r="C290" s="220" t="s">
        <v>432</v>
      </c>
      <c r="D290" s="220">
        <v>12</v>
      </c>
      <c r="E290" s="220"/>
      <c r="F290" s="220" t="s">
        <v>433</v>
      </c>
      <c r="G290" s="247">
        <v>0</v>
      </c>
      <c r="H290" s="220" t="s">
        <v>507</v>
      </c>
      <c r="I290" s="221" t="s">
        <v>508</v>
      </c>
    </row>
    <row r="291" spans="1:9" ht="15" customHeight="1" x14ac:dyDescent="0.2">
      <c r="A291" s="349"/>
      <c r="B291" s="220"/>
      <c r="C291" s="220"/>
      <c r="D291" s="220"/>
      <c r="E291" s="220"/>
      <c r="F291" s="220"/>
      <c r="G291" s="247"/>
      <c r="H291" s="220"/>
      <c r="I291" s="221"/>
    </row>
    <row r="292" spans="1:9" ht="15" customHeight="1" x14ac:dyDescent="0.2">
      <c r="A292" s="349"/>
      <c r="B292" s="220"/>
      <c r="C292" s="220"/>
      <c r="D292" s="220"/>
      <c r="E292" s="220"/>
      <c r="F292" s="220"/>
      <c r="G292" s="247"/>
      <c r="H292" s="220"/>
      <c r="I292" s="221"/>
    </row>
    <row r="293" spans="1:9" ht="15" customHeight="1" x14ac:dyDescent="0.2">
      <c r="A293" s="349"/>
      <c r="B293" s="220"/>
      <c r="C293" s="220"/>
      <c r="D293" s="220"/>
      <c r="E293" s="220"/>
      <c r="F293" s="220"/>
      <c r="G293" s="247"/>
      <c r="H293" s="220"/>
      <c r="I293" s="221"/>
    </row>
    <row r="294" spans="1:9" ht="15" customHeight="1" x14ac:dyDescent="0.2">
      <c r="A294" s="349"/>
      <c r="B294" s="220"/>
      <c r="C294" s="220"/>
      <c r="D294" s="220"/>
      <c r="E294" s="220"/>
      <c r="F294" s="220"/>
      <c r="G294" s="247"/>
      <c r="H294" s="220"/>
      <c r="I294" s="221"/>
    </row>
    <row r="295" spans="1:9" ht="15" customHeight="1" x14ac:dyDescent="0.2">
      <c r="A295" s="349"/>
      <c r="B295" s="220"/>
      <c r="C295" s="220"/>
      <c r="D295" s="220"/>
      <c r="E295" s="220"/>
      <c r="F295" s="220"/>
      <c r="G295" s="247"/>
      <c r="H295" s="220"/>
      <c r="I295" s="221"/>
    </row>
    <row r="296" spans="1:9" ht="15" customHeight="1" x14ac:dyDescent="0.2">
      <c r="A296" s="349"/>
      <c r="B296" s="220"/>
      <c r="C296" s="220"/>
      <c r="D296" s="220"/>
      <c r="E296" s="220"/>
      <c r="F296" s="220"/>
      <c r="G296" s="247"/>
      <c r="H296" s="220"/>
      <c r="I296" s="221"/>
    </row>
    <row r="297" spans="1:9" ht="15" customHeight="1" x14ac:dyDescent="0.2">
      <c r="A297" s="349"/>
      <c r="B297" s="220"/>
      <c r="C297" s="220"/>
      <c r="D297" s="220"/>
      <c r="E297" s="220"/>
      <c r="F297" s="220"/>
      <c r="G297" s="247"/>
      <c r="H297" s="220"/>
      <c r="I297" s="221"/>
    </row>
    <row r="298" spans="1:9" ht="15" customHeight="1" x14ac:dyDescent="0.2">
      <c r="A298" s="349"/>
      <c r="B298" s="220"/>
      <c r="C298" s="220"/>
      <c r="D298" s="220"/>
      <c r="E298" s="220"/>
      <c r="F298" s="220"/>
      <c r="G298" s="247"/>
      <c r="H298" s="220"/>
      <c r="I298" s="221"/>
    </row>
    <row r="299" spans="1:9" ht="15" customHeight="1" x14ac:dyDescent="0.2">
      <c r="A299" s="349"/>
      <c r="B299" s="220"/>
      <c r="C299" s="220"/>
      <c r="D299" s="220"/>
      <c r="E299" s="220"/>
      <c r="F299" s="220"/>
      <c r="G299" s="247"/>
      <c r="H299" s="220"/>
      <c r="I299" s="221"/>
    </row>
    <row r="300" spans="1:9" ht="15" customHeight="1" x14ac:dyDescent="0.2">
      <c r="A300" s="349"/>
      <c r="B300" s="220"/>
      <c r="C300" s="220"/>
      <c r="D300" s="220"/>
      <c r="E300" s="220"/>
      <c r="F300" s="220"/>
      <c r="G300" s="247"/>
      <c r="H300" s="220"/>
      <c r="I300" s="221"/>
    </row>
    <row r="301" spans="1:9" ht="15" customHeight="1" x14ac:dyDescent="0.2">
      <c r="A301" s="349"/>
      <c r="B301" s="220"/>
      <c r="C301" s="220"/>
      <c r="D301" s="220"/>
      <c r="E301" s="220"/>
      <c r="F301" s="220"/>
      <c r="G301" s="247"/>
      <c r="H301" s="220"/>
      <c r="I301" s="221"/>
    </row>
    <row r="302" spans="1:9" ht="15" customHeight="1" x14ac:dyDescent="0.2">
      <c r="A302" s="349"/>
      <c r="B302" s="220"/>
      <c r="C302" s="220"/>
      <c r="D302" s="220"/>
      <c r="E302" s="220"/>
      <c r="F302" s="220"/>
      <c r="G302" s="247"/>
      <c r="H302" s="220"/>
      <c r="I302" s="221"/>
    </row>
    <row r="303" spans="1:9" ht="15" customHeight="1" x14ac:dyDescent="0.2">
      <c r="A303" s="349"/>
      <c r="B303" s="220"/>
      <c r="C303" s="220"/>
      <c r="D303" s="220"/>
      <c r="E303" s="220"/>
      <c r="F303" s="220"/>
      <c r="G303" s="247"/>
      <c r="H303" s="220"/>
      <c r="I303" s="221"/>
    </row>
    <row r="304" spans="1:9" ht="15" customHeight="1" x14ac:dyDescent="0.2">
      <c r="A304" s="349"/>
      <c r="B304" s="220"/>
      <c r="C304" s="220"/>
      <c r="D304" s="220"/>
      <c r="E304" s="220"/>
      <c r="F304" s="220"/>
      <c r="G304" s="247"/>
      <c r="H304" s="220"/>
      <c r="I304" s="221"/>
    </row>
    <row r="305" spans="1:10" s="232" customFormat="1" ht="15" customHeight="1" x14ac:dyDescent="0.2">
      <c r="A305" s="176"/>
      <c r="B305" s="176"/>
      <c r="C305" s="176"/>
      <c r="D305" s="176"/>
      <c r="E305" s="176"/>
      <c r="F305" s="176"/>
      <c r="G305" s="261"/>
      <c r="H305" s="184" t="s">
        <v>509</v>
      </c>
      <c r="I305" s="312">
        <f>SUM(G240:G304)</f>
        <v>1969.17</v>
      </c>
      <c r="J305" s="176"/>
    </row>
    <row r="306" spans="1:10" s="232" customFormat="1" ht="15" customHeight="1" x14ac:dyDescent="0.25">
      <c r="B306" s="351" t="s">
        <v>182</v>
      </c>
      <c r="C306" s="352"/>
      <c r="D306" s="352"/>
      <c r="E306" s="352"/>
      <c r="F306" s="352"/>
      <c r="G306" s="353"/>
      <c r="H306" s="233"/>
      <c r="I306" s="234"/>
    </row>
    <row r="307" spans="1:10" ht="15" customHeight="1" x14ac:dyDescent="0.25">
      <c r="A307" s="232"/>
      <c r="B307" s="354" t="s">
        <v>510</v>
      </c>
      <c r="C307" s="354"/>
      <c r="D307" s="354"/>
      <c r="E307" s="354"/>
      <c r="F307" s="354"/>
      <c r="G307" s="354"/>
      <c r="H307" s="235"/>
      <c r="I307" s="236"/>
      <c r="J307" s="232"/>
    </row>
    <row r="308" spans="1:10" ht="15" customHeight="1" x14ac:dyDescent="0.25">
      <c r="A308" s="232"/>
      <c r="B308" s="186" t="s">
        <v>182</v>
      </c>
      <c r="C308" s="186" t="s">
        <v>184</v>
      </c>
      <c r="D308" s="186" t="s">
        <v>185</v>
      </c>
      <c r="E308" s="186" t="s">
        <v>186</v>
      </c>
      <c r="F308" s="186" t="s">
        <v>187</v>
      </c>
      <c r="G308" s="256" t="s">
        <v>188</v>
      </c>
      <c r="H308" s="186" t="s">
        <v>149</v>
      </c>
      <c r="I308" s="185" t="s">
        <v>189</v>
      </c>
    </row>
    <row r="309" spans="1:10" ht="15" customHeight="1" x14ac:dyDescent="0.2">
      <c r="A309" s="355" t="s">
        <v>190</v>
      </c>
      <c r="B309" s="213" t="s">
        <v>511</v>
      </c>
      <c r="C309" s="213" t="s">
        <v>224</v>
      </c>
      <c r="D309" s="213" t="s">
        <v>225</v>
      </c>
      <c r="E309" s="213"/>
      <c r="F309" s="213" t="s">
        <v>156</v>
      </c>
      <c r="G309" s="247">
        <v>0</v>
      </c>
      <c r="H309" s="213" t="s">
        <v>512</v>
      </c>
      <c r="I309" s="214"/>
    </row>
    <row r="310" spans="1:10" ht="15" customHeight="1" x14ac:dyDescent="0.2">
      <c r="A310" s="355"/>
      <c r="B310" s="213" t="s">
        <v>513</v>
      </c>
      <c r="C310" s="213" t="s">
        <v>224</v>
      </c>
      <c r="D310" s="213" t="s">
        <v>225</v>
      </c>
      <c r="E310" s="213"/>
      <c r="F310" s="213" t="s">
        <v>514</v>
      </c>
      <c r="G310" s="248">
        <v>0</v>
      </c>
      <c r="H310" s="213" t="s">
        <v>515</v>
      </c>
      <c r="I310" s="214" t="s">
        <v>516</v>
      </c>
    </row>
    <row r="311" spans="1:10" ht="15" customHeight="1" x14ac:dyDescent="0.2">
      <c r="A311" s="355"/>
      <c r="B311" s="213"/>
      <c r="C311" s="213"/>
      <c r="D311" s="213"/>
      <c r="E311" s="213"/>
      <c r="F311" s="213"/>
      <c r="G311" s="247"/>
      <c r="H311" s="213"/>
      <c r="I311" s="214"/>
    </row>
    <row r="312" spans="1:10" ht="15" customHeight="1" x14ac:dyDescent="0.2">
      <c r="A312" s="355"/>
      <c r="B312" s="213"/>
      <c r="C312" s="213"/>
      <c r="D312" s="213"/>
      <c r="E312" s="213"/>
      <c r="F312" s="213"/>
      <c r="G312" s="247"/>
      <c r="H312" s="213"/>
      <c r="I312" s="214"/>
    </row>
    <row r="313" spans="1:10" ht="15" customHeight="1" x14ac:dyDescent="0.2">
      <c r="A313" s="355"/>
      <c r="B313" s="213"/>
      <c r="C313" s="213"/>
      <c r="D313" s="213"/>
      <c r="E313" s="213"/>
      <c r="F313" s="213"/>
      <c r="G313" s="247"/>
      <c r="H313" s="213"/>
      <c r="I313" s="214"/>
    </row>
    <row r="314" spans="1:10" ht="15" customHeight="1" x14ac:dyDescent="0.2">
      <c r="A314" s="355"/>
      <c r="B314" s="213"/>
      <c r="C314" s="213"/>
      <c r="D314" s="213"/>
      <c r="E314" s="213"/>
      <c r="F314" s="213"/>
      <c r="G314" s="247"/>
      <c r="H314" s="213"/>
      <c r="I314" s="214"/>
    </row>
    <row r="315" spans="1:10" ht="15" customHeight="1" x14ac:dyDescent="0.2">
      <c r="A315" s="355"/>
      <c r="B315" s="213"/>
      <c r="C315" s="213"/>
      <c r="D315" s="213"/>
      <c r="E315" s="213"/>
      <c r="F315" s="213"/>
      <c r="G315" s="247"/>
      <c r="H315" s="213"/>
      <c r="I315" s="214"/>
    </row>
    <row r="316" spans="1:10" ht="15" customHeight="1" x14ac:dyDescent="0.2">
      <c r="A316" s="355"/>
      <c r="B316" s="213"/>
      <c r="C316" s="213"/>
      <c r="D316" s="213"/>
      <c r="E316" s="213"/>
      <c r="F316" s="213"/>
      <c r="G316" s="247"/>
      <c r="H316" s="213"/>
      <c r="I316" s="214"/>
    </row>
    <row r="317" spans="1:10" ht="15" customHeight="1" x14ac:dyDescent="0.2">
      <c r="A317" s="355"/>
      <c r="B317" s="213"/>
      <c r="C317" s="213"/>
      <c r="D317" s="213"/>
      <c r="E317" s="213"/>
      <c r="F317" s="213"/>
      <c r="G317" s="247"/>
      <c r="H317" s="213"/>
      <c r="I317" s="214"/>
    </row>
    <row r="318" spans="1:10" ht="15" customHeight="1" x14ac:dyDescent="0.2">
      <c r="A318" s="355"/>
      <c r="B318" s="213"/>
      <c r="C318" s="213"/>
      <c r="D318" s="213"/>
      <c r="E318" s="213"/>
      <c r="F318" s="213"/>
      <c r="G318" s="247"/>
      <c r="H318" s="213"/>
      <c r="I318" s="214"/>
    </row>
    <row r="319" spans="1:10" ht="15" customHeight="1" x14ac:dyDescent="0.2">
      <c r="A319" s="355"/>
      <c r="B319" s="213"/>
      <c r="C319" s="213"/>
      <c r="D319" s="213"/>
      <c r="E319" s="213"/>
      <c r="F319" s="213"/>
      <c r="G319" s="247"/>
      <c r="H319" s="213"/>
      <c r="I319" s="214"/>
    </row>
    <row r="320" spans="1:10" ht="15" customHeight="1" x14ac:dyDescent="0.2">
      <c r="A320" s="355"/>
      <c r="B320" s="213"/>
      <c r="C320" s="213"/>
      <c r="D320" s="213"/>
      <c r="E320" s="213"/>
      <c r="F320" s="213"/>
      <c r="G320" s="247"/>
      <c r="H320" s="213"/>
      <c r="I320" s="214"/>
    </row>
    <row r="321" spans="1:9" ht="15" customHeight="1" x14ac:dyDescent="0.2">
      <c r="A321" s="350" t="s">
        <v>210</v>
      </c>
      <c r="B321" s="217" t="s">
        <v>517</v>
      </c>
      <c r="C321" s="217" t="s">
        <v>230</v>
      </c>
      <c r="D321" s="217"/>
      <c r="E321" s="217"/>
      <c r="F321" s="217"/>
      <c r="G321" s="247">
        <v>9000</v>
      </c>
      <c r="H321" s="217" t="s">
        <v>518</v>
      </c>
      <c r="I321" s="218" t="s">
        <v>519</v>
      </c>
    </row>
    <row r="322" spans="1:9" ht="15" customHeight="1" x14ac:dyDescent="0.2">
      <c r="A322" s="350"/>
      <c r="B322" s="217" t="s">
        <v>520</v>
      </c>
      <c r="C322" s="217" t="s">
        <v>271</v>
      </c>
      <c r="D322" s="217"/>
      <c r="E322" s="217"/>
      <c r="F322" s="217"/>
      <c r="G322" s="247">
        <v>1500</v>
      </c>
      <c r="H322" s="217" t="s">
        <v>521</v>
      </c>
      <c r="I322" s="218"/>
    </row>
    <row r="323" spans="1:9" ht="15" customHeight="1" x14ac:dyDescent="0.2">
      <c r="A323" s="350"/>
      <c r="B323" s="217" t="s">
        <v>522</v>
      </c>
      <c r="C323" s="217" t="s">
        <v>344</v>
      </c>
      <c r="D323" s="217" t="s">
        <v>225</v>
      </c>
      <c r="E323" s="217"/>
      <c r="F323" s="217"/>
      <c r="G323" s="247">
        <v>0</v>
      </c>
      <c r="H323" s="217"/>
      <c r="I323" s="218" t="s">
        <v>523</v>
      </c>
    </row>
    <row r="324" spans="1:9" ht="15" customHeight="1" x14ac:dyDescent="0.2">
      <c r="A324" s="350"/>
      <c r="B324" s="217"/>
      <c r="C324" s="217"/>
      <c r="D324" s="217"/>
      <c r="E324" s="217"/>
      <c r="F324" s="217"/>
      <c r="G324" s="247"/>
      <c r="H324" s="217"/>
      <c r="I324" s="218"/>
    </row>
    <row r="325" spans="1:9" ht="15" customHeight="1" x14ac:dyDescent="0.2">
      <c r="A325" s="350"/>
      <c r="B325" s="217"/>
      <c r="C325" s="217"/>
      <c r="D325" s="217"/>
      <c r="E325" s="217"/>
      <c r="F325" s="217"/>
      <c r="G325" s="247"/>
      <c r="H325" s="217"/>
      <c r="I325" s="218"/>
    </row>
    <row r="326" spans="1:9" ht="15" customHeight="1" x14ac:dyDescent="0.2">
      <c r="A326" s="350"/>
      <c r="B326" s="217"/>
      <c r="C326" s="217"/>
      <c r="D326" s="217"/>
      <c r="E326" s="217"/>
      <c r="F326" s="217"/>
      <c r="G326" s="247"/>
      <c r="H326" s="217"/>
      <c r="I326" s="218"/>
    </row>
    <row r="327" spans="1:9" ht="15" customHeight="1" x14ac:dyDescent="0.2">
      <c r="A327" s="350"/>
      <c r="B327" s="217"/>
      <c r="C327" s="217"/>
      <c r="D327" s="217"/>
      <c r="E327" s="217"/>
      <c r="F327" s="217"/>
      <c r="G327" s="247"/>
      <c r="H327" s="217"/>
      <c r="I327" s="218"/>
    </row>
    <row r="328" spans="1:9" ht="15" customHeight="1" x14ac:dyDescent="0.2">
      <c r="A328" s="350"/>
      <c r="B328" s="217"/>
      <c r="C328" s="217"/>
      <c r="D328" s="217"/>
      <c r="E328" s="217"/>
      <c r="F328" s="217"/>
      <c r="G328" s="247"/>
      <c r="H328" s="217"/>
      <c r="I328" s="218"/>
    </row>
    <row r="329" spans="1:9" ht="15" customHeight="1" x14ac:dyDescent="0.2">
      <c r="A329" s="350"/>
      <c r="B329" s="217"/>
      <c r="C329" s="217"/>
      <c r="D329" s="217"/>
      <c r="E329" s="217"/>
      <c r="F329" s="217"/>
      <c r="G329" s="247"/>
      <c r="H329" s="217"/>
      <c r="I329" s="218"/>
    </row>
    <row r="330" spans="1:9" ht="15" customHeight="1" x14ac:dyDescent="0.2">
      <c r="A330" s="350"/>
      <c r="B330" s="217"/>
      <c r="C330" s="217"/>
      <c r="D330" s="217"/>
      <c r="E330" s="217"/>
      <c r="F330" s="217"/>
      <c r="G330" s="247"/>
      <c r="H330" s="217"/>
      <c r="I330" s="218"/>
    </row>
    <row r="331" spans="1:9" ht="15" customHeight="1" x14ac:dyDescent="0.2">
      <c r="A331" s="350"/>
      <c r="B331" s="217"/>
      <c r="C331" s="217"/>
      <c r="D331" s="217"/>
      <c r="E331" s="217"/>
      <c r="F331" s="217"/>
      <c r="G331" s="247"/>
      <c r="H331" s="217"/>
      <c r="I331" s="218"/>
    </row>
    <row r="332" spans="1:9" ht="15" customHeight="1" x14ac:dyDescent="0.2">
      <c r="A332" s="350"/>
      <c r="B332" s="217"/>
      <c r="C332" s="217"/>
      <c r="D332" s="217"/>
      <c r="E332" s="217"/>
      <c r="F332" s="217"/>
      <c r="G332" s="247"/>
      <c r="H332" s="217"/>
      <c r="I332" s="218"/>
    </row>
    <row r="333" spans="1:9" ht="15" customHeight="1" x14ac:dyDescent="0.2">
      <c r="A333" s="349" t="s">
        <v>232</v>
      </c>
      <c r="B333" s="220" t="s">
        <v>524</v>
      </c>
      <c r="C333" s="220" t="s">
        <v>344</v>
      </c>
      <c r="D333" s="220">
        <v>2</v>
      </c>
      <c r="E333" s="220" t="s">
        <v>525</v>
      </c>
      <c r="F333" s="220"/>
      <c r="G333" s="247">
        <v>0</v>
      </c>
      <c r="H333" s="220"/>
      <c r="I333" s="221" t="s">
        <v>526</v>
      </c>
    </row>
    <row r="334" spans="1:9" ht="15" customHeight="1" x14ac:dyDescent="0.2">
      <c r="A334" s="349"/>
      <c r="B334" s="220"/>
      <c r="C334" s="220"/>
      <c r="D334" s="220"/>
      <c r="E334" s="220"/>
      <c r="F334" s="220"/>
      <c r="G334" s="248"/>
      <c r="H334" s="220"/>
      <c r="I334" s="221"/>
    </row>
    <row r="335" spans="1:9" ht="15" customHeight="1" x14ac:dyDescent="0.2">
      <c r="A335" s="349"/>
      <c r="B335" s="220"/>
      <c r="C335" s="220"/>
      <c r="D335" s="220"/>
      <c r="E335" s="220"/>
      <c r="F335" s="220"/>
      <c r="G335" s="248"/>
      <c r="H335" s="220"/>
      <c r="I335" s="221"/>
    </row>
    <row r="336" spans="1:9" ht="15" customHeight="1" x14ac:dyDescent="0.2">
      <c r="A336" s="349"/>
      <c r="B336" s="220"/>
      <c r="C336" s="220"/>
      <c r="D336" s="220"/>
      <c r="E336" s="220"/>
      <c r="F336" s="220"/>
      <c r="G336" s="248">
        <v>13</v>
      </c>
      <c r="H336" s="220"/>
      <c r="I336" s="221"/>
    </row>
    <row r="337" spans="1:10" ht="15" customHeight="1" x14ac:dyDescent="0.2">
      <c r="A337" s="349"/>
      <c r="B337" s="220"/>
      <c r="C337" s="220"/>
      <c r="D337" s="220"/>
      <c r="E337" s="220"/>
      <c r="F337" s="220"/>
      <c r="G337" s="248"/>
      <c r="H337" s="220"/>
      <c r="I337" s="221"/>
    </row>
    <row r="338" spans="1:10" ht="15" customHeight="1" x14ac:dyDescent="0.2">
      <c r="A338" s="349"/>
      <c r="B338" s="220"/>
      <c r="C338" s="220"/>
      <c r="D338" s="220"/>
      <c r="E338" s="220"/>
      <c r="F338" s="220"/>
      <c r="G338" s="248"/>
      <c r="H338" s="220"/>
      <c r="I338" s="221"/>
    </row>
    <row r="339" spans="1:10" ht="15" customHeight="1" x14ac:dyDescent="0.2">
      <c r="A339" s="349"/>
      <c r="B339" s="220"/>
      <c r="C339" s="220"/>
      <c r="D339" s="220"/>
      <c r="E339" s="220"/>
      <c r="F339" s="220"/>
      <c r="G339" s="248"/>
      <c r="H339" s="220"/>
      <c r="I339" s="221"/>
    </row>
    <row r="340" spans="1:10" ht="15" customHeight="1" x14ac:dyDescent="0.2">
      <c r="A340" s="349"/>
      <c r="B340" s="220"/>
      <c r="C340" s="220"/>
      <c r="D340" s="220"/>
      <c r="E340" s="220"/>
      <c r="F340" s="220"/>
      <c r="G340" s="248"/>
      <c r="H340" s="220"/>
      <c r="I340" s="221"/>
    </row>
    <row r="341" spans="1:10" ht="15" customHeight="1" x14ac:dyDescent="0.2">
      <c r="A341" s="349"/>
      <c r="B341" s="220"/>
      <c r="C341" s="220"/>
      <c r="D341" s="220"/>
      <c r="E341" s="220"/>
      <c r="F341" s="220"/>
      <c r="G341" s="248"/>
      <c r="H341" s="220"/>
      <c r="I341" s="221"/>
    </row>
    <row r="342" spans="1:10" s="237" customFormat="1" ht="15" customHeight="1" x14ac:dyDescent="0.2">
      <c r="A342" s="349"/>
      <c r="B342" s="220"/>
      <c r="C342" s="220"/>
      <c r="D342" s="220"/>
      <c r="E342" s="220"/>
      <c r="F342" s="220"/>
      <c r="G342" s="248"/>
      <c r="H342" s="220"/>
      <c r="I342" s="221"/>
      <c r="J342" s="176"/>
    </row>
    <row r="343" spans="1:10" s="237" customFormat="1" ht="15" customHeight="1" x14ac:dyDescent="0.2">
      <c r="A343" s="349"/>
      <c r="B343" s="220"/>
      <c r="C343" s="220"/>
      <c r="D343" s="220"/>
      <c r="E343" s="220"/>
      <c r="F343" s="220"/>
      <c r="G343" s="248"/>
      <c r="H343" s="220"/>
      <c r="I343" s="221"/>
    </row>
    <row r="344" spans="1:10" ht="15" customHeight="1" x14ac:dyDescent="0.2">
      <c r="A344" s="349"/>
      <c r="B344" s="220"/>
      <c r="C344" s="220"/>
      <c r="D344" s="220"/>
      <c r="E344" s="220"/>
      <c r="F344" s="220"/>
      <c r="G344" s="248"/>
      <c r="H344" s="220"/>
      <c r="I344" s="220"/>
      <c r="J344" s="237"/>
    </row>
    <row r="345" spans="1:10" ht="15" customHeight="1" x14ac:dyDescent="0.2">
      <c r="H345" s="315" t="s">
        <v>527</v>
      </c>
      <c r="I345" s="316">
        <f>SUM(G309:G344)</f>
        <v>10513</v>
      </c>
    </row>
  </sheetData>
  <sheetProtection sheet="1" objects="1" scenarios="1"/>
  <mergeCells count="44">
    <mergeCell ref="D9:I9"/>
    <mergeCell ref="A2:J2"/>
    <mergeCell ref="A3:C3"/>
    <mergeCell ref="D3:H3"/>
    <mergeCell ref="A4:C4"/>
    <mergeCell ref="D4:H4"/>
    <mergeCell ref="A5:C5"/>
    <mergeCell ref="D5:H5"/>
    <mergeCell ref="A6:C6"/>
    <mergeCell ref="D6:H6"/>
    <mergeCell ref="A7:C7"/>
    <mergeCell ref="D7:H7"/>
    <mergeCell ref="A8:J8"/>
    <mergeCell ref="A102:A124"/>
    <mergeCell ref="A33:J33"/>
    <mergeCell ref="A34:A36"/>
    <mergeCell ref="B34:G34"/>
    <mergeCell ref="B35:G35"/>
    <mergeCell ref="H35:J35"/>
    <mergeCell ref="A37:A57"/>
    <mergeCell ref="A58:A78"/>
    <mergeCell ref="A79:A97"/>
    <mergeCell ref="A99:A101"/>
    <mergeCell ref="B99:G99"/>
    <mergeCell ref="B100:G100"/>
    <mergeCell ref="A240:A261"/>
    <mergeCell ref="A125:A145"/>
    <mergeCell ref="A146:A166"/>
    <mergeCell ref="A168:A170"/>
    <mergeCell ref="B168:G168"/>
    <mergeCell ref="B169:G169"/>
    <mergeCell ref="A171:A192"/>
    <mergeCell ref="A193:A213"/>
    <mergeCell ref="A214:A235"/>
    <mergeCell ref="A237:A239"/>
    <mergeCell ref="B237:G237"/>
    <mergeCell ref="B238:G238"/>
    <mergeCell ref="A333:A344"/>
    <mergeCell ref="A262:A282"/>
    <mergeCell ref="A283:A304"/>
    <mergeCell ref="B306:G306"/>
    <mergeCell ref="B307:G307"/>
    <mergeCell ref="A309:A320"/>
    <mergeCell ref="A321:A332"/>
  </mergeCells>
  <pageMargins left="0.7" right="0.7" top="0.75" bottom="0.75" header="0.3" footer="0.3"/>
  <pageSetup paperSize="9" scale="26" fitToHeight="0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0D6F3-7036-476E-8E27-8E7DCD8CA7C0}">
  <sheetPr>
    <pageSetUpPr fitToPage="1"/>
  </sheetPr>
  <dimension ref="A1:P40"/>
  <sheetViews>
    <sheetView zoomScale="84" zoomScaleNormal="70" workbookViewId="0"/>
  </sheetViews>
  <sheetFormatPr defaultColWidth="8.375" defaultRowHeight="15" customHeight="1" x14ac:dyDescent="0.2"/>
  <cols>
    <col min="1" max="1" width="25.5" style="176" customWidth="1"/>
    <col min="2" max="2" width="37.75" style="176" customWidth="1"/>
    <col min="3" max="3" width="33.875" style="176" customWidth="1"/>
    <col min="4" max="4" width="17.875" style="176" customWidth="1"/>
    <col min="5" max="5" width="27.5" style="176" customWidth="1"/>
    <col min="6" max="6" width="12.375" style="176" customWidth="1"/>
    <col min="7" max="7" width="15.75" style="177" customWidth="1"/>
    <col min="8" max="8" width="43.25" style="176" customWidth="1"/>
    <col min="9" max="9" width="29.375" style="177" customWidth="1"/>
    <col min="10" max="10" width="17.875" style="176" customWidth="1"/>
    <col min="11" max="16384" width="8.375" style="176"/>
  </cols>
  <sheetData>
    <row r="1" spans="1:16" ht="66" customHeight="1" x14ac:dyDescent="0.2">
      <c r="J1" s="179"/>
    </row>
    <row r="2" spans="1:16" ht="24" customHeight="1" x14ac:dyDescent="0.2">
      <c r="A2" s="383" t="s">
        <v>143</v>
      </c>
      <c r="B2" s="384"/>
      <c r="C2" s="384"/>
      <c r="D2" s="384"/>
      <c r="E2" s="384"/>
      <c r="F2" s="384"/>
      <c r="G2" s="384"/>
      <c r="H2" s="384"/>
      <c r="I2" s="384"/>
      <c r="J2" s="388"/>
    </row>
    <row r="3" spans="1:16" ht="24" customHeight="1" x14ac:dyDescent="0.2">
      <c r="A3" s="383" t="s">
        <v>133</v>
      </c>
      <c r="B3" s="384"/>
      <c r="C3" s="384"/>
      <c r="D3" s="385"/>
      <c r="E3" s="385"/>
      <c r="F3" s="385"/>
      <c r="G3" s="385"/>
      <c r="H3" s="385"/>
      <c r="I3" s="384"/>
      <c r="J3" s="388"/>
    </row>
    <row r="4" spans="1:16" ht="25.5" customHeight="1" x14ac:dyDescent="0.2">
      <c r="A4" s="389" t="s">
        <v>134</v>
      </c>
      <c r="B4" s="390"/>
      <c r="C4" s="390"/>
      <c r="D4" s="396" t="s">
        <v>135</v>
      </c>
      <c r="E4" s="396"/>
      <c r="F4" s="396"/>
      <c r="G4" s="396"/>
      <c r="H4" s="396"/>
      <c r="I4" s="180"/>
      <c r="J4" s="181"/>
    </row>
    <row r="5" spans="1:16" ht="25.5" customHeight="1" x14ac:dyDescent="0.2">
      <c r="A5" s="394" t="s">
        <v>136</v>
      </c>
      <c r="B5" s="395"/>
      <c r="C5" s="395"/>
      <c r="D5" s="396" t="s">
        <v>137</v>
      </c>
      <c r="E5" s="396"/>
      <c r="F5" s="396"/>
      <c r="G5" s="396"/>
      <c r="H5" s="396"/>
      <c r="I5" s="182"/>
      <c r="J5" s="183"/>
    </row>
    <row r="6" spans="1:16" ht="25.5" customHeight="1" x14ac:dyDescent="0.2">
      <c r="A6" s="397" t="s">
        <v>138</v>
      </c>
      <c r="B6" s="398"/>
      <c r="C6" s="398"/>
      <c r="D6" s="396" t="s">
        <v>139</v>
      </c>
      <c r="E6" s="396"/>
      <c r="F6" s="396"/>
      <c r="G6" s="396"/>
      <c r="H6" s="396"/>
      <c r="I6" s="182"/>
      <c r="J6" s="183"/>
    </row>
    <row r="7" spans="1:16" ht="25.5" customHeight="1" x14ac:dyDescent="0.2">
      <c r="A7" s="399" t="s">
        <v>140</v>
      </c>
      <c r="B7" s="400"/>
      <c r="C7" s="400"/>
      <c r="D7" s="401" t="s">
        <v>141</v>
      </c>
      <c r="E7" s="396"/>
      <c r="F7" s="396"/>
      <c r="G7" s="396"/>
      <c r="H7" s="396"/>
      <c r="I7" s="182"/>
      <c r="J7" s="183"/>
    </row>
    <row r="8" spans="1:16" ht="25.5" customHeight="1" x14ac:dyDescent="0.2">
      <c r="A8" s="399" t="s">
        <v>142</v>
      </c>
      <c r="B8" s="400"/>
      <c r="C8" s="400"/>
      <c r="D8" s="411">
        <v>45658</v>
      </c>
      <c r="E8" s="392"/>
      <c r="F8" s="392"/>
      <c r="G8" s="392"/>
      <c r="H8" s="393"/>
      <c r="I8" s="182"/>
      <c r="J8" s="183"/>
    </row>
    <row r="9" spans="1:16" ht="93.6" customHeight="1" thickBot="1" x14ac:dyDescent="0.25"/>
    <row r="10" spans="1:16" ht="69.599999999999994" customHeight="1" x14ac:dyDescent="0.25">
      <c r="A10" s="403" t="s">
        <v>528</v>
      </c>
      <c r="B10" s="404"/>
      <c r="C10" s="184" t="s">
        <v>529</v>
      </c>
      <c r="D10" s="405">
        <v>587206</v>
      </c>
      <c r="E10" s="406"/>
      <c r="F10" s="406"/>
      <c r="G10" s="406"/>
      <c r="H10" s="263" t="s">
        <v>530</v>
      </c>
      <c r="I10" s="187">
        <f>SUM(I11:I16)</f>
        <v>379589.24</v>
      </c>
      <c r="J10" s="188"/>
    </row>
    <row r="11" spans="1:16" ht="35.450000000000003" customHeight="1" x14ac:dyDescent="0.2">
      <c r="A11" s="407"/>
      <c r="B11" s="408"/>
      <c r="C11" s="184" t="s">
        <v>531</v>
      </c>
      <c r="D11" s="409">
        <v>175981</v>
      </c>
      <c r="E11" s="410"/>
      <c r="F11" s="410"/>
      <c r="G11" s="410"/>
      <c r="H11" s="264" t="str">
        <f>H40</f>
        <v>Total Staff Cost</v>
      </c>
      <c r="I11" s="265">
        <f>$I$40</f>
        <v>320048</v>
      </c>
      <c r="J11" s="188"/>
    </row>
    <row r="12" spans="1:16" ht="36.950000000000003" customHeight="1" x14ac:dyDescent="0.2">
      <c r="A12" s="189"/>
      <c r="B12" s="189"/>
      <c r="C12" s="190"/>
      <c r="D12" s="191"/>
      <c r="E12" s="190"/>
      <c r="F12" s="190"/>
      <c r="G12" s="191"/>
      <c r="H12" s="266" t="s">
        <v>532</v>
      </c>
      <c r="I12" s="265">
        <v>3927</v>
      </c>
      <c r="J12" s="188"/>
    </row>
    <row r="13" spans="1:16" ht="36.950000000000003" customHeight="1" x14ac:dyDescent="0.2">
      <c r="A13" s="189"/>
      <c r="B13" s="189"/>
      <c r="C13" s="190"/>
      <c r="D13" s="191"/>
      <c r="E13" s="190"/>
      <c r="F13" s="190"/>
      <c r="G13" s="191"/>
      <c r="H13" s="266" t="s">
        <v>341</v>
      </c>
      <c r="I13" s="265">
        <v>16735.5</v>
      </c>
      <c r="J13" s="188"/>
      <c r="P13" s="192"/>
    </row>
    <row r="14" spans="1:16" ht="36.950000000000003" customHeight="1" x14ac:dyDescent="0.2">
      <c r="A14" s="189"/>
      <c r="B14" s="189"/>
      <c r="C14" s="190"/>
      <c r="D14" s="191"/>
      <c r="E14" s="190"/>
      <c r="F14" s="190"/>
      <c r="G14" s="191"/>
      <c r="H14" s="266" t="s">
        <v>434</v>
      </c>
      <c r="I14" s="265">
        <v>26396.57</v>
      </c>
      <c r="J14" s="188"/>
    </row>
    <row r="15" spans="1:16" ht="36.950000000000003" customHeight="1" x14ac:dyDescent="0.2">
      <c r="A15" s="190"/>
      <c r="B15" s="190"/>
      <c r="C15" s="190"/>
      <c r="D15" s="190"/>
      <c r="E15" s="190"/>
      <c r="F15" s="190"/>
      <c r="G15" s="191"/>
      <c r="H15" s="266" t="s">
        <v>509</v>
      </c>
      <c r="I15" s="265">
        <v>1969.17</v>
      </c>
    </row>
    <row r="16" spans="1:16" ht="36.950000000000003" customHeight="1" x14ac:dyDescent="0.2">
      <c r="A16" s="190"/>
      <c r="B16" s="190"/>
      <c r="C16" s="190"/>
      <c r="D16" s="190"/>
      <c r="E16" s="190"/>
      <c r="F16" s="190"/>
      <c r="G16" s="191"/>
      <c r="H16" s="266" t="s">
        <v>533</v>
      </c>
      <c r="I16" s="265">
        <v>10513</v>
      </c>
    </row>
    <row r="17" spans="1:9" s="196" customFormat="1" ht="36.950000000000003" customHeight="1" thickBot="1" x14ac:dyDescent="0.3">
      <c r="A17" s="193"/>
      <c r="B17" s="193"/>
      <c r="C17" s="193"/>
      <c r="D17" s="193"/>
      <c r="E17" s="193"/>
      <c r="F17" s="193"/>
      <c r="G17" s="194"/>
      <c r="H17" s="213" t="s">
        <v>534</v>
      </c>
      <c r="I17" s="195">
        <f>(D10+D11)-I10</f>
        <v>383597.76</v>
      </c>
    </row>
    <row r="18" spans="1:9" s="197" customFormat="1" ht="41.45" customHeight="1" x14ac:dyDescent="0.25">
      <c r="C18" s="197" t="s">
        <v>144</v>
      </c>
      <c r="D18" s="382" t="s">
        <v>535</v>
      </c>
      <c r="E18" s="382"/>
      <c r="F18" s="382"/>
      <c r="G18" s="382"/>
      <c r="H18" s="382"/>
      <c r="I18" s="382"/>
    </row>
    <row r="19" spans="1:9" s="198" customFormat="1" ht="15.75" thickBot="1" x14ac:dyDescent="0.25">
      <c r="A19" s="198" t="s">
        <v>146</v>
      </c>
      <c r="B19" s="199" t="s">
        <v>536</v>
      </c>
      <c r="C19" s="198" t="s">
        <v>148</v>
      </c>
      <c r="D19" s="198" t="s">
        <v>537</v>
      </c>
      <c r="E19" s="238" t="s">
        <v>149</v>
      </c>
      <c r="G19" s="200"/>
      <c r="I19" s="200"/>
    </row>
    <row r="20" spans="1:9" s="203" customFormat="1" x14ac:dyDescent="0.2">
      <c r="A20" s="201" t="s">
        <v>150</v>
      </c>
      <c r="B20" s="201">
        <v>1</v>
      </c>
      <c r="C20" s="202" t="s">
        <v>151</v>
      </c>
      <c r="D20" s="239">
        <v>22654</v>
      </c>
      <c r="E20" s="206" t="s">
        <v>152</v>
      </c>
      <c r="F20" s="204"/>
      <c r="G20" s="205"/>
      <c r="I20" s="205"/>
    </row>
    <row r="21" spans="1:9" s="203" customFormat="1" x14ac:dyDescent="0.2">
      <c r="A21" s="201" t="s">
        <v>153</v>
      </c>
      <c r="B21" s="201">
        <v>0.8</v>
      </c>
      <c r="C21" s="202" t="s">
        <v>154</v>
      </c>
      <c r="D21" s="240">
        <v>26415</v>
      </c>
      <c r="E21" s="206" t="s">
        <v>155</v>
      </c>
      <c r="F21" s="204"/>
      <c r="G21" s="205"/>
      <c r="I21" s="205"/>
    </row>
    <row r="22" spans="1:9" s="203" customFormat="1" x14ac:dyDescent="0.2">
      <c r="A22" s="201" t="s">
        <v>156</v>
      </c>
      <c r="B22" s="201">
        <v>1</v>
      </c>
      <c r="C22" s="202" t="s">
        <v>151</v>
      </c>
      <c r="D22" s="240">
        <v>22654</v>
      </c>
      <c r="E22" s="206" t="s">
        <v>157</v>
      </c>
      <c r="F22" s="204"/>
      <c r="G22" s="205"/>
      <c r="I22" s="205"/>
    </row>
    <row r="23" spans="1:9" s="203" customFormat="1" x14ac:dyDescent="0.2">
      <c r="A23" s="201" t="s">
        <v>158</v>
      </c>
      <c r="B23" s="201">
        <v>1</v>
      </c>
      <c r="C23" s="202" t="s">
        <v>159</v>
      </c>
      <c r="D23" s="240">
        <v>24659</v>
      </c>
      <c r="E23" s="206">
        <v>0</v>
      </c>
      <c r="F23" s="204"/>
      <c r="G23" s="205"/>
      <c r="I23" s="205"/>
    </row>
    <row r="24" spans="1:9" s="203" customFormat="1" x14ac:dyDescent="0.2">
      <c r="A24" s="201" t="s">
        <v>160</v>
      </c>
      <c r="B24" s="201">
        <v>1</v>
      </c>
      <c r="C24" s="202" t="s">
        <v>161</v>
      </c>
      <c r="D24" s="240">
        <v>9875</v>
      </c>
      <c r="E24" s="206">
        <v>0</v>
      </c>
      <c r="F24" s="204"/>
      <c r="G24" s="205"/>
      <c r="I24" s="205"/>
    </row>
    <row r="25" spans="1:9" s="203" customFormat="1" x14ac:dyDescent="0.2">
      <c r="A25" s="201" t="s">
        <v>162</v>
      </c>
      <c r="B25" s="201">
        <v>1</v>
      </c>
      <c r="C25" s="202" t="s">
        <v>151</v>
      </c>
      <c r="D25" s="240">
        <v>22654</v>
      </c>
      <c r="E25" s="206" t="s">
        <v>163</v>
      </c>
      <c r="F25" s="204"/>
      <c r="G25" s="205"/>
      <c r="I25" s="205"/>
    </row>
    <row r="26" spans="1:9" s="203" customFormat="1" x14ac:dyDescent="0.2">
      <c r="A26" s="201" t="s">
        <v>164</v>
      </c>
      <c r="B26" s="201">
        <v>1</v>
      </c>
      <c r="C26" s="202" t="s">
        <v>165</v>
      </c>
      <c r="D26" s="240">
        <v>22654</v>
      </c>
      <c r="E26" s="206">
        <v>0</v>
      </c>
      <c r="F26" s="204"/>
      <c r="G26" s="205"/>
      <c r="I26" s="205"/>
    </row>
    <row r="27" spans="1:9" s="203" customFormat="1" x14ac:dyDescent="0.2">
      <c r="A27" s="201" t="s">
        <v>166</v>
      </c>
      <c r="B27" s="201">
        <v>0.6</v>
      </c>
      <c r="C27" s="202" t="s">
        <v>167</v>
      </c>
      <c r="D27" s="240">
        <v>16356</v>
      </c>
      <c r="E27" s="206">
        <v>0</v>
      </c>
      <c r="F27" s="204"/>
      <c r="G27" s="205"/>
      <c r="I27" s="205"/>
    </row>
    <row r="28" spans="1:9" s="203" customFormat="1" x14ac:dyDescent="0.2">
      <c r="A28" s="201" t="s">
        <v>168</v>
      </c>
      <c r="B28" s="201">
        <v>0.6</v>
      </c>
      <c r="C28" s="202" t="s">
        <v>169</v>
      </c>
      <c r="D28" s="240">
        <v>36596</v>
      </c>
      <c r="E28" s="206">
        <v>0</v>
      </c>
      <c r="F28" s="204"/>
      <c r="G28" s="205"/>
      <c r="I28" s="205"/>
    </row>
    <row r="29" spans="1:9" s="203" customFormat="1" x14ac:dyDescent="0.2">
      <c r="A29" s="201" t="s">
        <v>170</v>
      </c>
      <c r="B29" s="201">
        <v>0.2</v>
      </c>
      <c r="C29" s="202" t="s">
        <v>171</v>
      </c>
      <c r="D29" s="240">
        <v>15000</v>
      </c>
      <c r="E29" s="206">
        <v>0</v>
      </c>
      <c r="F29" s="204"/>
      <c r="G29" s="205"/>
      <c r="I29" s="205"/>
    </row>
    <row r="30" spans="1:9" s="203" customFormat="1" x14ac:dyDescent="0.2">
      <c r="A30" s="201" t="s">
        <v>172</v>
      </c>
      <c r="B30" s="201">
        <v>1</v>
      </c>
      <c r="C30" s="202" t="s">
        <v>151</v>
      </c>
      <c r="D30" s="240">
        <v>22654</v>
      </c>
      <c r="E30" s="206" t="s">
        <v>173</v>
      </c>
      <c r="F30" s="204"/>
      <c r="G30" s="205"/>
      <c r="I30" s="205"/>
    </row>
    <row r="31" spans="1:9" s="203" customFormat="1" x14ac:dyDescent="0.2">
      <c r="A31" s="201" t="s">
        <v>174</v>
      </c>
      <c r="B31" s="201">
        <v>1</v>
      </c>
      <c r="C31" s="202" t="s">
        <v>175</v>
      </c>
      <c r="D31" s="240">
        <v>32569</v>
      </c>
      <c r="E31" s="206">
        <v>0</v>
      </c>
      <c r="F31" s="204"/>
      <c r="G31" s="205"/>
      <c r="I31" s="205"/>
    </row>
    <row r="32" spans="1:9" s="203" customFormat="1" x14ac:dyDescent="0.2">
      <c r="A32" s="201" t="s">
        <v>176</v>
      </c>
      <c r="B32" s="201">
        <v>1</v>
      </c>
      <c r="C32" s="202" t="s">
        <v>151</v>
      </c>
      <c r="D32" s="240">
        <v>22654</v>
      </c>
      <c r="E32" s="206" t="s">
        <v>177</v>
      </c>
      <c r="F32" s="204"/>
      <c r="G32" s="205"/>
      <c r="I32" s="205"/>
    </row>
    <row r="33" spans="1:9" s="203" customFormat="1" x14ac:dyDescent="0.2">
      <c r="A33" s="201" t="s">
        <v>178</v>
      </c>
      <c r="B33" s="201">
        <v>1</v>
      </c>
      <c r="C33" s="202" t="s">
        <v>151</v>
      </c>
      <c r="D33" s="240">
        <v>22654</v>
      </c>
      <c r="E33" s="206" t="s">
        <v>179</v>
      </c>
      <c r="F33" s="204"/>
      <c r="G33" s="205"/>
      <c r="I33" s="205"/>
    </row>
    <row r="34" spans="1:9" s="203" customFormat="1" x14ac:dyDescent="0.2">
      <c r="A34" s="201">
        <v>0</v>
      </c>
      <c r="B34" s="201">
        <v>0</v>
      </c>
      <c r="C34" s="202">
        <v>0</v>
      </c>
      <c r="D34" s="240"/>
      <c r="E34" s="206">
        <v>0</v>
      </c>
      <c r="F34" s="204"/>
      <c r="G34" s="205"/>
      <c r="I34" s="205"/>
    </row>
    <row r="35" spans="1:9" s="203" customFormat="1" x14ac:dyDescent="0.2">
      <c r="A35" s="201">
        <v>0</v>
      </c>
      <c r="B35" s="201">
        <v>0</v>
      </c>
      <c r="C35" s="202">
        <v>0</v>
      </c>
      <c r="D35" s="240"/>
      <c r="E35" s="206">
        <v>0</v>
      </c>
      <c r="F35" s="204"/>
      <c r="G35" s="205"/>
      <c r="I35" s="205"/>
    </row>
    <row r="36" spans="1:9" s="203" customFormat="1" x14ac:dyDescent="0.2">
      <c r="A36" s="201">
        <v>0</v>
      </c>
      <c r="B36" s="201">
        <v>0</v>
      </c>
      <c r="C36" s="202">
        <v>0</v>
      </c>
      <c r="D36" s="240"/>
      <c r="E36" s="206">
        <v>0</v>
      </c>
      <c r="F36" s="204"/>
      <c r="G36" s="205"/>
      <c r="I36" s="205"/>
    </row>
    <row r="37" spans="1:9" s="203" customFormat="1" x14ac:dyDescent="0.2">
      <c r="A37" s="201">
        <v>0</v>
      </c>
      <c r="B37" s="201">
        <v>0</v>
      </c>
      <c r="C37" s="202">
        <v>0</v>
      </c>
      <c r="D37" s="240"/>
      <c r="E37" s="206">
        <v>0</v>
      </c>
      <c r="F37" s="204"/>
      <c r="G37" s="205"/>
      <c r="I37" s="205"/>
    </row>
    <row r="38" spans="1:9" s="203" customFormat="1" x14ac:dyDescent="0.2">
      <c r="A38" s="201">
        <v>0</v>
      </c>
      <c r="B38" s="201">
        <v>0</v>
      </c>
      <c r="C38" s="202">
        <v>0</v>
      </c>
      <c r="D38" s="240"/>
      <c r="E38" s="206">
        <v>0</v>
      </c>
      <c r="F38" s="204"/>
      <c r="G38" s="205"/>
      <c r="I38" s="205"/>
    </row>
    <row r="39" spans="1:9" s="203" customFormat="1" ht="15.75" thickBot="1" x14ac:dyDescent="0.25">
      <c r="A39" s="201">
        <v>0</v>
      </c>
      <c r="B39" s="201">
        <v>0</v>
      </c>
      <c r="C39" s="202">
        <v>0</v>
      </c>
      <c r="D39" s="240"/>
      <c r="E39" s="206">
        <v>0</v>
      </c>
      <c r="F39" s="204"/>
      <c r="G39" s="205"/>
      <c r="I39" s="205"/>
    </row>
    <row r="40" spans="1:9" s="203" customFormat="1" ht="15.75" thickBot="1" x14ac:dyDescent="0.25">
      <c r="A40" s="201">
        <v>0</v>
      </c>
      <c r="B40" s="201">
        <v>0</v>
      </c>
      <c r="C40" s="202">
        <v>0</v>
      </c>
      <c r="D40" s="242"/>
      <c r="E40" s="206">
        <v>0</v>
      </c>
      <c r="F40" s="204"/>
      <c r="G40" s="205"/>
      <c r="H40" s="267" t="s">
        <v>538</v>
      </c>
      <c r="I40" s="209">
        <f>SUM(D20:D40)</f>
        <v>320048</v>
      </c>
    </row>
  </sheetData>
  <sheetProtection sheet="1" objects="1" scenarios="1"/>
  <mergeCells count="17">
    <mergeCell ref="A2:J2"/>
    <mergeCell ref="A3:J3"/>
    <mergeCell ref="A4:C4"/>
    <mergeCell ref="D4:H4"/>
    <mergeCell ref="A5:C5"/>
    <mergeCell ref="D5:H5"/>
    <mergeCell ref="A6:C6"/>
    <mergeCell ref="D6:H6"/>
    <mergeCell ref="A7:C7"/>
    <mergeCell ref="D7:H7"/>
    <mergeCell ref="A8:C8"/>
    <mergeCell ref="D8:H8"/>
    <mergeCell ref="A10:B10"/>
    <mergeCell ref="D10:G10"/>
    <mergeCell ref="A11:B11"/>
    <mergeCell ref="D11:G11"/>
    <mergeCell ref="D18:I18"/>
  </mergeCells>
  <conditionalFormatting sqref="I12:I14">
    <cfRule type="cellIs" dxfId="5" priority="3" operator="lessThan">
      <formula>0</formula>
    </cfRule>
  </conditionalFormatting>
  <conditionalFormatting sqref="I17">
    <cfRule type="cellIs" dxfId="4" priority="1" operator="lessThan">
      <formula>0</formula>
    </cfRule>
    <cfRule type="cellIs" dxfId="3" priority="2" operator="greaterThan">
      <formula>0</formula>
    </cfRule>
  </conditionalFormatting>
  <pageMargins left="0.7" right="0.7" top="0.75" bottom="0.75" header="0.3" footer="0.3"/>
  <pageSetup paperSize="9" scale="26" fitToHeight="0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7BDA-738A-45FE-A01F-1A9FD2F9F7D1}">
  <sheetPr>
    <pageSetUpPr fitToPage="1"/>
  </sheetPr>
  <dimension ref="A1:J346"/>
  <sheetViews>
    <sheetView zoomScale="40" zoomScaleNormal="40" workbookViewId="0"/>
  </sheetViews>
  <sheetFormatPr defaultColWidth="8.375" defaultRowHeight="15" customHeight="1" x14ac:dyDescent="0.2"/>
  <cols>
    <col min="1" max="1" width="25.5" style="176" customWidth="1"/>
    <col min="2" max="2" width="37.75" style="176" customWidth="1"/>
    <col min="3" max="3" width="33.875" style="176" customWidth="1"/>
    <col min="4" max="4" width="29.125" style="176" customWidth="1"/>
    <col min="5" max="5" width="27.5" style="176" customWidth="1"/>
    <col min="6" max="6" width="15.125" style="176" customWidth="1"/>
    <col min="7" max="7" width="15.75" style="261" customWidth="1"/>
    <col min="8" max="8" width="43.25" style="178" customWidth="1"/>
    <col min="9" max="9" width="29.375" style="177" customWidth="1"/>
    <col min="10" max="10" width="17.875" style="176" customWidth="1"/>
    <col min="11" max="16384" width="8.375" style="176"/>
  </cols>
  <sheetData>
    <row r="1" spans="1:10" ht="66" customHeight="1" x14ac:dyDescent="0.2">
      <c r="G1" s="177"/>
      <c r="H1" s="176"/>
      <c r="J1" s="179"/>
    </row>
    <row r="2" spans="1:10" ht="24" customHeight="1" x14ac:dyDescent="0.2">
      <c r="A2" s="383" t="s">
        <v>133</v>
      </c>
      <c r="B2" s="384"/>
      <c r="C2" s="384"/>
      <c r="D2" s="385"/>
      <c r="E2" s="385"/>
      <c r="F2" s="386"/>
      <c r="G2" s="386"/>
      <c r="H2" s="386"/>
      <c r="I2" s="387"/>
      <c r="J2" s="388"/>
    </row>
    <row r="3" spans="1:10" ht="22.5" customHeight="1" x14ac:dyDescent="0.2">
      <c r="A3" s="389" t="s">
        <v>134</v>
      </c>
      <c r="B3" s="390"/>
      <c r="C3" s="390"/>
      <c r="D3" s="391"/>
      <c r="E3" s="392"/>
      <c r="F3" s="392"/>
      <c r="G3" s="392"/>
      <c r="H3" s="393"/>
      <c r="I3" s="180"/>
      <c r="J3" s="181"/>
    </row>
    <row r="4" spans="1:10" ht="22.5" customHeight="1" x14ac:dyDescent="0.2">
      <c r="A4" s="394" t="s">
        <v>136</v>
      </c>
      <c r="B4" s="395"/>
      <c r="C4" s="395"/>
      <c r="D4" s="396"/>
      <c r="E4" s="396"/>
      <c r="F4" s="396"/>
      <c r="G4" s="396"/>
      <c r="H4" s="396"/>
      <c r="I4" s="182"/>
      <c r="J4" s="183"/>
    </row>
    <row r="5" spans="1:10" ht="22.5" customHeight="1" x14ac:dyDescent="0.2">
      <c r="A5" s="397" t="s">
        <v>138</v>
      </c>
      <c r="B5" s="398"/>
      <c r="C5" s="398"/>
      <c r="D5" s="396"/>
      <c r="E5" s="396"/>
      <c r="F5" s="396"/>
      <c r="G5" s="396"/>
      <c r="H5" s="396"/>
      <c r="I5" s="182"/>
      <c r="J5" s="183"/>
    </row>
    <row r="6" spans="1:10" ht="22.5" customHeight="1" x14ac:dyDescent="0.2">
      <c r="A6" s="399" t="s">
        <v>140</v>
      </c>
      <c r="B6" s="400"/>
      <c r="C6" s="400"/>
      <c r="D6" s="401"/>
      <c r="E6" s="401"/>
      <c r="F6" s="401"/>
      <c r="G6" s="401"/>
      <c r="H6" s="401"/>
      <c r="I6" s="182"/>
      <c r="J6" s="183"/>
    </row>
    <row r="7" spans="1:10" ht="22.5" customHeight="1" x14ac:dyDescent="0.2">
      <c r="A7" s="399" t="s">
        <v>142</v>
      </c>
      <c r="B7" s="400"/>
      <c r="C7" s="400"/>
      <c r="D7" s="402"/>
      <c r="E7" s="396"/>
      <c r="F7" s="396"/>
      <c r="G7" s="396"/>
      <c r="H7" s="396"/>
      <c r="I7" s="182"/>
      <c r="J7" s="183"/>
    </row>
    <row r="8" spans="1:10" ht="24" customHeight="1" x14ac:dyDescent="0.2">
      <c r="A8" s="383" t="s">
        <v>143</v>
      </c>
      <c r="B8" s="384"/>
      <c r="C8" s="384"/>
      <c r="D8" s="387"/>
      <c r="E8" s="387"/>
      <c r="F8" s="387"/>
      <c r="G8" s="387"/>
      <c r="H8" s="387"/>
      <c r="I8" s="384"/>
      <c r="J8" s="388"/>
    </row>
    <row r="9" spans="1:10" s="197" customFormat="1" ht="41.45" customHeight="1" x14ac:dyDescent="0.25">
      <c r="C9" s="197" t="s">
        <v>539</v>
      </c>
      <c r="D9" s="382" t="s">
        <v>145</v>
      </c>
      <c r="E9" s="382"/>
      <c r="F9" s="382"/>
      <c r="G9" s="382"/>
      <c r="H9" s="382"/>
      <c r="I9" s="382"/>
    </row>
    <row r="10" spans="1:10" s="198" customFormat="1" x14ac:dyDescent="0.2">
      <c r="A10" s="198" t="s">
        <v>146</v>
      </c>
      <c r="B10" s="199" t="s">
        <v>147</v>
      </c>
      <c r="C10" s="198" t="s">
        <v>148</v>
      </c>
      <c r="D10" s="238" t="s">
        <v>149</v>
      </c>
      <c r="G10" s="200"/>
      <c r="I10" s="200"/>
    </row>
    <row r="11" spans="1:10" s="203" customFormat="1" x14ac:dyDescent="0.2">
      <c r="A11" s="201"/>
      <c r="B11" s="201"/>
      <c r="C11" s="202"/>
      <c r="D11" s="268"/>
      <c r="E11" s="269"/>
      <c r="F11" s="204"/>
      <c r="G11" s="205"/>
      <c r="I11" s="205"/>
    </row>
    <row r="12" spans="1:10" s="203" customFormat="1" x14ac:dyDescent="0.2">
      <c r="A12" s="201"/>
      <c r="B12" s="201"/>
      <c r="C12" s="202"/>
      <c r="D12" s="268"/>
      <c r="F12" s="204"/>
      <c r="G12" s="205"/>
      <c r="I12" s="205"/>
    </row>
    <row r="13" spans="1:10" s="203" customFormat="1" x14ac:dyDescent="0.2">
      <c r="A13" s="201"/>
      <c r="B13" s="201"/>
      <c r="C13" s="202"/>
      <c r="D13" s="268"/>
      <c r="F13" s="204"/>
      <c r="G13" s="205"/>
      <c r="I13" s="205"/>
    </row>
    <row r="14" spans="1:10" s="203" customFormat="1" x14ac:dyDescent="0.2">
      <c r="A14" s="201"/>
      <c r="B14" s="201"/>
      <c r="C14" s="202"/>
      <c r="D14" s="268"/>
      <c r="F14" s="204"/>
      <c r="G14" s="205"/>
      <c r="I14" s="205"/>
    </row>
    <row r="15" spans="1:10" s="203" customFormat="1" x14ac:dyDescent="0.2">
      <c r="A15" s="201"/>
      <c r="B15" s="201"/>
      <c r="C15" s="202"/>
      <c r="D15" s="268"/>
      <c r="F15" s="204"/>
      <c r="G15" s="205"/>
      <c r="I15" s="205"/>
    </row>
    <row r="16" spans="1:10" s="203" customFormat="1" x14ac:dyDescent="0.2">
      <c r="A16" s="201"/>
      <c r="B16" s="201"/>
      <c r="C16" s="202"/>
      <c r="D16" s="268"/>
      <c r="F16" s="204"/>
      <c r="G16" s="205"/>
      <c r="I16" s="205"/>
    </row>
    <row r="17" spans="1:9" s="203" customFormat="1" x14ac:dyDescent="0.2">
      <c r="A17" s="201"/>
      <c r="B17" s="201"/>
      <c r="C17" s="202"/>
      <c r="D17" s="268"/>
      <c r="F17" s="204"/>
      <c r="G17" s="205"/>
      <c r="I17" s="205"/>
    </row>
    <row r="18" spans="1:9" s="203" customFormat="1" x14ac:dyDescent="0.2">
      <c r="A18" s="201"/>
      <c r="B18" s="201"/>
      <c r="C18" s="202"/>
      <c r="D18" s="268"/>
      <c r="F18" s="204"/>
      <c r="G18" s="205"/>
      <c r="I18" s="205"/>
    </row>
    <row r="19" spans="1:9" s="203" customFormat="1" x14ac:dyDescent="0.2">
      <c r="A19" s="201"/>
      <c r="B19" s="201"/>
      <c r="C19" s="202"/>
      <c r="D19" s="268"/>
      <c r="F19" s="204"/>
      <c r="G19" s="205"/>
      <c r="I19" s="205"/>
    </row>
    <row r="20" spans="1:9" s="203" customFormat="1" x14ac:dyDescent="0.2">
      <c r="A20" s="201"/>
      <c r="B20" s="201"/>
      <c r="C20" s="202"/>
      <c r="D20" s="268"/>
      <c r="F20" s="204"/>
      <c r="G20" s="205"/>
      <c r="I20" s="205"/>
    </row>
    <row r="21" spans="1:9" s="203" customFormat="1" x14ac:dyDescent="0.2">
      <c r="A21" s="201"/>
      <c r="B21" s="201"/>
      <c r="C21" s="202"/>
      <c r="D21" s="268"/>
      <c r="F21" s="204"/>
      <c r="G21" s="205"/>
      <c r="I21" s="205"/>
    </row>
    <row r="22" spans="1:9" s="203" customFormat="1" x14ac:dyDescent="0.2">
      <c r="A22" s="201"/>
      <c r="B22" s="201"/>
      <c r="C22" s="202"/>
      <c r="D22" s="268"/>
      <c r="F22" s="204"/>
      <c r="G22" s="205"/>
      <c r="I22" s="205"/>
    </row>
    <row r="23" spans="1:9" s="203" customFormat="1" x14ac:dyDescent="0.2">
      <c r="A23" s="201"/>
      <c r="B23" s="201"/>
      <c r="C23" s="202"/>
      <c r="D23" s="268"/>
      <c r="F23" s="204"/>
      <c r="G23" s="205"/>
      <c r="I23" s="205"/>
    </row>
    <row r="24" spans="1:9" s="203" customFormat="1" x14ac:dyDescent="0.2">
      <c r="A24" s="201"/>
      <c r="B24" s="201"/>
      <c r="C24" s="202"/>
      <c r="D24" s="268"/>
      <c r="F24" s="204"/>
      <c r="G24" s="205"/>
      <c r="I24" s="205"/>
    </row>
    <row r="25" spans="1:9" s="203" customFormat="1" x14ac:dyDescent="0.2">
      <c r="A25" s="201"/>
      <c r="B25" s="201"/>
      <c r="C25" s="202"/>
      <c r="D25" s="268"/>
      <c r="F25" s="204"/>
      <c r="G25" s="205"/>
      <c r="I25" s="205"/>
    </row>
    <row r="26" spans="1:9" s="203" customFormat="1" x14ac:dyDescent="0.2">
      <c r="A26" s="201"/>
      <c r="B26" s="201"/>
      <c r="C26" s="202"/>
      <c r="D26" s="268"/>
      <c r="F26" s="204"/>
      <c r="G26" s="205"/>
      <c r="I26" s="205"/>
    </row>
    <row r="27" spans="1:9" s="203" customFormat="1" x14ac:dyDescent="0.2">
      <c r="A27" s="201"/>
      <c r="B27" s="201"/>
      <c r="C27" s="202"/>
      <c r="D27" s="268"/>
      <c r="F27" s="204"/>
      <c r="G27" s="205"/>
      <c r="I27" s="205"/>
    </row>
    <row r="28" spans="1:9" s="203" customFormat="1" x14ac:dyDescent="0.2">
      <c r="A28" s="201"/>
      <c r="B28" s="201"/>
      <c r="C28" s="202"/>
      <c r="D28" s="268"/>
      <c r="F28" s="204"/>
      <c r="G28" s="205"/>
      <c r="I28" s="205"/>
    </row>
    <row r="29" spans="1:9" s="203" customFormat="1" x14ac:dyDescent="0.2">
      <c r="A29" s="206"/>
      <c r="B29" s="207"/>
      <c r="C29" s="208"/>
      <c r="D29" s="268"/>
      <c r="F29" s="204"/>
      <c r="G29" s="205"/>
      <c r="I29" s="205"/>
    </row>
    <row r="30" spans="1:9" s="203" customFormat="1" x14ac:dyDescent="0.2">
      <c r="A30" s="206"/>
      <c r="B30" s="207"/>
      <c r="C30" s="208"/>
      <c r="D30" s="268"/>
      <c r="E30" s="204"/>
      <c r="F30" s="204"/>
      <c r="G30" s="205"/>
      <c r="I30" s="205"/>
    </row>
    <row r="31" spans="1:9" s="203" customFormat="1" x14ac:dyDescent="0.2">
      <c r="A31" s="206"/>
      <c r="B31" s="207"/>
      <c r="C31" s="208"/>
      <c r="D31" s="268"/>
      <c r="E31" s="204"/>
      <c r="F31" s="204"/>
      <c r="G31" s="205"/>
      <c r="I31" s="205"/>
    </row>
    <row r="32" spans="1:9" s="203" customFormat="1" x14ac:dyDescent="0.2">
      <c r="A32" s="206"/>
      <c r="B32" s="207"/>
      <c r="C32" s="208"/>
      <c r="D32" s="268"/>
      <c r="E32" s="204"/>
      <c r="F32" s="204"/>
      <c r="G32" s="205"/>
      <c r="I32" s="205"/>
    </row>
    <row r="33" spans="1:10" s="203" customFormat="1" x14ac:dyDescent="0.2">
      <c r="A33" s="206"/>
      <c r="B33" s="207"/>
      <c r="C33" s="208"/>
      <c r="D33" s="268"/>
      <c r="F33" s="204"/>
      <c r="G33" s="205"/>
      <c r="H33" s="204"/>
      <c r="I33" s="243"/>
    </row>
    <row r="34" spans="1:10" s="210" customFormat="1" ht="44.25" customHeight="1" x14ac:dyDescent="0.25">
      <c r="A34" s="368" t="s">
        <v>180</v>
      </c>
      <c r="B34" s="369"/>
      <c r="C34" s="369"/>
      <c r="D34" s="370"/>
      <c r="E34" s="370"/>
      <c r="F34" s="370"/>
      <c r="G34" s="370"/>
      <c r="H34" s="370"/>
      <c r="I34" s="369"/>
      <c r="J34" s="371"/>
    </row>
    <row r="35" spans="1:10" s="210" customFormat="1" ht="15.75" x14ac:dyDescent="0.25">
      <c r="A35" s="372" t="s">
        <v>181</v>
      </c>
      <c r="B35" s="374" t="s">
        <v>182</v>
      </c>
      <c r="C35" s="374"/>
      <c r="D35" s="374"/>
      <c r="E35" s="374"/>
      <c r="F35" s="374"/>
      <c r="G35" s="374"/>
      <c r="I35" s="211"/>
    </row>
    <row r="36" spans="1:10" s="196" customFormat="1" ht="15.75" x14ac:dyDescent="0.25">
      <c r="A36" s="372"/>
      <c r="B36" s="374" t="s">
        <v>183</v>
      </c>
      <c r="C36" s="374"/>
      <c r="D36" s="374"/>
      <c r="E36" s="374"/>
      <c r="F36" s="374"/>
      <c r="G36" s="374"/>
      <c r="H36" s="375"/>
      <c r="I36" s="375"/>
      <c r="J36" s="375"/>
    </row>
    <row r="37" spans="1:10" s="215" customFormat="1" ht="15.75" x14ac:dyDescent="0.25">
      <c r="A37" s="373"/>
      <c r="B37" s="186" t="s">
        <v>182</v>
      </c>
      <c r="C37" s="186" t="s">
        <v>184</v>
      </c>
      <c r="D37" s="186" t="s">
        <v>185</v>
      </c>
      <c r="E37" s="186" t="s">
        <v>186</v>
      </c>
      <c r="F37" s="186" t="s">
        <v>187</v>
      </c>
      <c r="G37" s="212" t="s">
        <v>188</v>
      </c>
      <c r="H37" s="186" t="s">
        <v>149</v>
      </c>
      <c r="I37" s="185" t="s">
        <v>189</v>
      </c>
      <c r="J37" s="196"/>
    </row>
    <row r="38" spans="1:10" s="215" customFormat="1" x14ac:dyDescent="0.2">
      <c r="A38" s="355" t="s">
        <v>190</v>
      </c>
      <c r="B38" s="213"/>
      <c r="C38" s="213"/>
      <c r="D38" s="213"/>
      <c r="E38" s="213"/>
      <c r="F38" s="213"/>
      <c r="G38" s="247"/>
      <c r="H38" s="213"/>
      <c r="I38" s="214"/>
    </row>
    <row r="39" spans="1:10" s="215" customFormat="1" x14ac:dyDescent="0.2">
      <c r="A39" s="355"/>
      <c r="B39" s="213"/>
      <c r="C39" s="213"/>
      <c r="D39" s="213"/>
      <c r="E39" s="213"/>
      <c r="F39" s="213"/>
      <c r="G39" s="247"/>
      <c r="H39" s="213"/>
      <c r="I39" s="214"/>
    </row>
    <row r="40" spans="1:10" s="215" customFormat="1" x14ac:dyDescent="0.2">
      <c r="A40" s="355"/>
      <c r="B40" s="213"/>
      <c r="C40" s="213"/>
      <c r="D40" s="213"/>
      <c r="E40" s="213"/>
      <c r="F40" s="213"/>
      <c r="G40" s="247"/>
      <c r="H40" s="213"/>
      <c r="I40" s="214"/>
    </row>
    <row r="41" spans="1:10" s="215" customFormat="1" x14ac:dyDescent="0.2">
      <c r="A41" s="355"/>
      <c r="B41" s="213"/>
      <c r="C41" s="213"/>
      <c r="D41" s="213"/>
      <c r="E41" s="213"/>
      <c r="F41" s="213"/>
      <c r="G41" s="247"/>
      <c r="H41" s="213"/>
      <c r="I41" s="214"/>
    </row>
    <row r="42" spans="1:10" s="215" customFormat="1" x14ac:dyDescent="0.2">
      <c r="A42" s="355"/>
      <c r="B42" s="213"/>
      <c r="C42" s="213"/>
      <c r="D42" s="213"/>
      <c r="E42" s="213"/>
      <c r="F42" s="213"/>
      <c r="G42" s="247"/>
      <c r="H42" s="213"/>
      <c r="I42" s="214"/>
    </row>
    <row r="43" spans="1:10" s="215" customFormat="1" x14ac:dyDescent="0.2">
      <c r="A43" s="355"/>
      <c r="B43" s="213"/>
      <c r="C43" s="213"/>
      <c r="D43" s="213"/>
      <c r="E43" s="213"/>
      <c r="F43" s="213"/>
      <c r="G43" s="247"/>
      <c r="H43" s="213"/>
      <c r="I43" s="214"/>
    </row>
    <row r="44" spans="1:10" s="215" customFormat="1" x14ac:dyDescent="0.2">
      <c r="A44" s="355"/>
      <c r="B44" s="213"/>
      <c r="C44" s="213"/>
      <c r="D44" s="213"/>
      <c r="E44" s="213"/>
      <c r="F44" s="213"/>
      <c r="G44" s="247"/>
      <c r="H44" s="213"/>
      <c r="I44" s="214"/>
    </row>
    <row r="45" spans="1:10" s="215" customFormat="1" x14ac:dyDescent="0.2">
      <c r="A45" s="355"/>
      <c r="B45" s="213"/>
      <c r="C45" s="213"/>
      <c r="D45" s="213"/>
      <c r="E45" s="213"/>
      <c r="F45" s="213"/>
      <c r="G45" s="247"/>
      <c r="H45" s="213"/>
      <c r="I45" s="214"/>
    </row>
    <row r="46" spans="1:10" s="215" customFormat="1" x14ac:dyDescent="0.2">
      <c r="A46" s="355"/>
      <c r="B46" s="213"/>
      <c r="C46" s="213"/>
      <c r="D46" s="213"/>
      <c r="E46" s="213"/>
      <c r="F46" s="213"/>
      <c r="G46" s="247"/>
      <c r="H46" s="213"/>
      <c r="I46" s="214"/>
    </row>
    <row r="47" spans="1:10" s="215" customFormat="1" x14ac:dyDescent="0.2">
      <c r="A47" s="355"/>
      <c r="B47" s="213"/>
      <c r="C47" s="213"/>
      <c r="D47" s="213"/>
      <c r="E47" s="213"/>
      <c r="F47" s="213"/>
      <c r="G47" s="247"/>
      <c r="H47" s="213"/>
      <c r="I47" s="214"/>
    </row>
    <row r="48" spans="1:10" s="215" customFormat="1" x14ac:dyDescent="0.2">
      <c r="A48" s="355"/>
      <c r="B48" s="213"/>
      <c r="C48" s="213"/>
      <c r="D48" s="213"/>
      <c r="E48" s="213"/>
      <c r="F48" s="213"/>
      <c r="G48" s="247"/>
      <c r="H48" s="213"/>
      <c r="I48" s="214"/>
    </row>
    <row r="49" spans="1:10" s="215" customFormat="1" x14ac:dyDescent="0.2">
      <c r="A49" s="355"/>
      <c r="B49" s="213"/>
      <c r="C49" s="213"/>
      <c r="D49" s="213"/>
      <c r="E49" s="213"/>
      <c r="F49" s="213"/>
      <c r="G49" s="247"/>
      <c r="H49" s="213"/>
      <c r="I49" s="214"/>
      <c r="J49" s="216"/>
    </row>
    <row r="50" spans="1:10" s="215" customFormat="1" x14ac:dyDescent="0.2">
      <c r="A50" s="355"/>
      <c r="B50" s="213"/>
      <c r="C50" s="213"/>
      <c r="D50" s="213"/>
      <c r="E50" s="213"/>
      <c r="F50" s="213"/>
      <c r="G50" s="247"/>
      <c r="H50" s="213"/>
      <c r="I50" s="214"/>
    </row>
    <row r="51" spans="1:10" s="215" customFormat="1" x14ac:dyDescent="0.2">
      <c r="A51" s="355"/>
      <c r="B51" s="213"/>
      <c r="C51" s="213"/>
      <c r="D51" s="213"/>
      <c r="E51" s="213"/>
      <c r="F51" s="213"/>
      <c r="G51" s="247"/>
      <c r="H51" s="213"/>
      <c r="I51" s="214"/>
    </row>
    <row r="52" spans="1:10" s="215" customFormat="1" x14ac:dyDescent="0.2">
      <c r="A52" s="355"/>
      <c r="B52" s="213"/>
      <c r="C52" s="213"/>
      <c r="D52" s="213"/>
      <c r="E52" s="213"/>
      <c r="F52" s="213"/>
      <c r="G52" s="247"/>
      <c r="H52" s="213"/>
      <c r="I52" s="214"/>
    </row>
    <row r="53" spans="1:10" s="215" customFormat="1" x14ac:dyDescent="0.2">
      <c r="A53" s="355"/>
      <c r="B53" s="213"/>
      <c r="C53" s="213"/>
      <c r="D53" s="213"/>
      <c r="E53" s="213"/>
      <c r="F53" s="213"/>
      <c r="G53" s="247"/>
      <c r="H53" s="213"/>
      <c r="I53" s="214"/>
    </row>
    <row r="54" spans="1:10" s="215" customFormat="1" x14ac:dyDescent="0.2">
      <c r="A54" s="355"/>
      <c r="B54" s="213"/>
      <c r="C54" s="213"/>
      <c r="D54" s="213"/>
      <c r="E54" s="213"/>
      <c r="F54" s="213"/>
      <c r="G54" s="247"/>
      <c r="H54" s="213"/>
      <c r="I54" s="214"/>
    </row>
    <row r="55" spans="1:10" s="215" customFormat="1" x14ac:dyDescent="0.2">
      <c r="A55" s="355"/>
      <c r="B55" s="213"/>
      <c r="C55" s="213"/>
      <c r="D55" s="213"/>
      <c r="E55" s="213"/>
      <c r="F55" s="213"/>
      <c r="G55" s="247"/>
      <c r="H55" s="213"/>
      <c r="I55" s="214"/>
    </row>
    <row r="56" spans="1:10" s="215" customFormat="1" x14ac:dyDescent="0.2">
      <c r="A56" s="355"/>
      <c r="B56" s="213"/>
      <c r="C56" s="213"/>
      <c r="D56" s="213"/>
      <c r="E56" s="213"/>
      <c r="F56" s="213"/>
      <c r="G56" s="247"/>
      <c r="H56" s="213"/>
      <c r="I56" s="214"/>
    </row>
    <row r="57" spans="1:10" s="215" customFormat="1" x14ac:dyDescent="0.2">
      <c r="A57" s="355"/>
      <c r="B57" s="213"/>
      <c r="C57" s="213"/>
      <c r="D57" s="213"/>
      <c r="E57" s="213"/>
      <c r="F57" s="213"/>
      <c r="G57" s="247"/>
      <c r="H57" s="213"/>
      <c r="I57" s="214"/>
    </row>
    <row r="58" spans="1:10" s="219" customFormat="1" x14ac:dyDescent="0.2">
      <c r="A58" s="355"/>
      <c r="B58" s="213"/>
      <c r="C58" s="213"/>
      <c r="D58" s="213"/>
      <c r="E58" s="213"/>
      <c r="F58" s="213"/>
      <c r="G58" s="247"/>
      <c r="H58" s="213"/>
      <c r="I58" s="214"/>
      <c r="J58" s="215"/>
    </row>
    <row r="59" spans="1:10" s="219" customFormat="1" x14ac:dyDescent="0.2">
      <c r="A59" s="350" t="s">
        <v>210</v>
      </c>
      <c r="B59" s="217"/>
      <c r="C59" s="217"/>
      <c r="D59" s="217"/>
      <c r="E59" s="217"/>
      <c r="F59" s="217"/>
      <c r="G59" s="247"/>
      <c r="H59" s="217"/>
      <c r="I59" s="218"/>
    </row>
    <row r="60" spans="1:10" s="219" customFormat="1" x14ac:dyDescent="0.2">
      <c r="A60" s="350"/>
      <c r="B60" s="217"/>
      <c r="C60" s="217"/>
      <c r="D60" s="217"/>
      <c r="E60" s="217"/>
      <c r="F60" s="217"/>
      <c r="G60" s="247"/>
      <c r="H60" s="217"/>
      <c r="I60" s="218"/>
    </row>
    <row r="61" spans="1:10" s="219" customFormat="1" x14ac:dyDescent="0.2">
      <c r="A61" s="350"/>
      <c r="B61" s="217"/>
      <c r="C61" s="217"/>
      <c r="D61" s="217"/>
      <c r="E61" s="217"/>
      <c r="F61" s="217"/>
      <c r="G61" s="247"/>
      <c r="H61" s="217"/>
      <c r="I61" s="218"/>
    </row>
    <row r="62" spans="1:10" s="219" customFormat="1" x14ac:dyDescent="0.2">
      <c r="A62" s="350"/>
      <c r="B62" s="217"/>
      <c r="C62" s="217"/>
      <c r="D62" s="217"/>
      <c r="E62" s="217"/>
      <c r="F62" s="217"/>
      <c r="G62" s="247"/>
      <c r="H62" s="217"/>
      <c r="I62" s="218"/>
    </row>
    <row r="63" spans="1:10" s="219" customFormat="1" x14ac:dyDescent="0.2">
      <c r="A63" s="350"/>
      <c r="B63" s="217"/>
      <c r="C63" s="217"/>
      <c r="D63" s="217"/>
      <c r="E63" s="217"/>
      <c r="F63" s="217"/>
      <c r="G63" s="247"/>
      <c r="H63" s="217"/>
      <c r="I63" s="218"/>
    </row>
    <row r="64" spans="1:10" s="219" customFormat="1" x14ac:dyDescent="0.2">
      <c r="A64" s="350"/>
      <c r="B64" s="217"/>
      <c r="C64" s="217"/>
      <c r="D64" s="217"/>
      <c r="E64" s="217"/>
      <c r="F64" s="217"/>
      <c r="G64" s="247"/>
      <c r="H64" s="217"/>
      <c r="I64" s="218"/>
    </row>
    <row r="65" spans="1:10" s="219" customFormat="1" x14ac:dyDescent="0.2">
      <c r="A65" s="350"/>
      <c r="B65" s="217"/>
      <c r="C65" s="217"/>
      <c r="D65" s="217"/>
      <c r="E65" s="217"/>
      <c r="F65" s="217"/>
      <c r="G65" s="247"/>
      <c r="H65" s="217"/>
      <c r="I65" s="218"/>
    </row>
    <row r="66" spans="1:10" s="219" customFormat="1" x14ac:dyDescent="0.2">
      <c r="A66" s="350"/>
      <c r="B66" s="217"/>
      <c r="C66" s="217"/>
      <c r="D66" s="217"/>
      <c r="E66" s="217"/>
      <c r="F66" s="217"/>
      <c r="G66" s="247"/>
      <c r="H66" s="217"/>
      <c r="I66" s="218"/>
    </row>
    <row r="67" spans="1:10" s="219" customFormat="1" x14ac:dyDescent="0.2">
      <c r="A67" s="350"/>
      <c r="B67" s="217"/>
      <c r="C67" s="217"/>
      <c r="D67" s="217"/>
      <c r="E67" s="217"/>
      <c r="F67" s="217"/>
      <c r="G67" s="247"/>
      <c r="H67" s="217"/>
      <c r="I67" s="218"/>
    </row>
    <row r="68" spans="1:10" s="219" customFormat="1" x14ac:dyDescent="0.2">
      <c r="A68" s="350"/>
      <c r="B68" s="217"/>
      <c r="C68" s="217"/>
      <c r="D68" s="217"/>
      <c r="E68" s="217"/>
      <c r="F68" s="217"/>
      <c r="G68" s="247"/>
      <c r="H68" s="217"/>
      <c r="I68" s="218"/>
    </row>
    <row r="69" spans="1:10" s="219" customFormat="1" x14ac:dyDescent="0.2">
      <c r="A69" s="350"/>
      <c r="B69" s="217"/>
      <c r="C69" s="217"/>
      <c r="D69" s="217"/>
      <c r="E69" s="217"/>
      <c r="F69" s="217"/>
      <c r="G69" s="247"/>
      <c r="H69" s="217"/>
      <c r="I69" s="218"/>
    </row>
    <row r="70" spans="1:10" s="219" customFormat="1" x14ac:dyDescent="0.2">
      <c r="A70" s="350"/>
      <c r="B70" s="217"/>
      <c r="C70" s="217"/>
      <c r="D70" s="217"/>
      <c r="E70" s="217"/>
      <c r="F70" s="217"/>
      <c r="G70" s="247"/>
      <c r="H70" s="217"/>
      <c r="I70" s="218"/>
    </row>
    <row r="71" spans="1:10" s="219" customFormat="1" x14ac:dyDescent="0.2">
      <c r="A71" s="350"/>
      <c r="B71" s="217"/>
      <c r="C71" s="217"/>
      <c r="D71" s="217"/>
      <c r="E71" s="217"/>
      <c r="F71" s="217"/>
      <c r="G71" s="247"/>
      <c r="H71" s="217"/>
      <c r="I71" s="218"/>
    </row>
    <row r="72" spans="1:10" s="219" customFormat="1" x14ac:dyDescent="0.2">
      <c r="A72" s="350"/>
      <c r="B72" s="217"/>
      <c r="C72" s="217"/>
      <c r="D72" s="217"/>
      <c r="E72" s="217"/>
      <c r="F72" s="217"/>
      <c r="G72" s="247"/>
      <c r="H72" s="217"/>
      <c r="I72" s="218"/>
    </row>
    <row r="73" spans="1:10" s="219" customFormat="1" x14ac:dyDescent="0.2">
      <c r="A73" s="350"/>
      <c r="B73" s="217"/>
      <c r="C73" s="217"/>
      <c r="D73" s="217"/>
      <c r="E73" s="217"/>
      <c r="F73" s="217"/>
      <c r="G73" s="247"/>
      <c r="H73" s="217"/>
      <c r="I73" s="218"/>
    </row>
    <row r="74" spans="1:10" s="219" customFormat="1" x14ac:dyDescent="0.2">
      <c r="A74" s="350"/>
      <c r="B74" s="217"/>
      <c r="C74" s="217"/>
      <c r="D74" s="217"/>
      <c r="E74" s="217"/>
      <c r="F74" s="217"/>
      <c r="G74" s="247"/>
      <c r="H74" s="217"/>
      <c r="I74" s="218"/>
    </row>
    <row r="75" spans="1:10" s="219" customFormat="1" x14ac:dyDescent="0.2">
      <c r="A75" s="350"/>
      <c r="B75" s="217"/>
      <c r="C75" s="217"/>
      <c r="D75" s="217"/>
      <c r="E75" s="217"/>
      <c r="F75" s="217"/>
      <c r="G75" s="247"/>
      <c r="H75" s="217"/>
      <c r="I75" s="218"/>
    </row>
    <row r="76" spans="1:10" s="219" customFormat="1" x14ac:dyDescent="0.2">
      <c r="A76" s="350"/>
      <c r="B76" s="217"/>
      <c r="C76" s="217"/>
      <c r="D76" s="217"/>
      <c r="E76" s="217"/>
      <c r="F76" s="217"/>
      <c r="G76" s="247"/>
      <c r="H76" s="217"/>
      <c r="I76" s="218"/>
    </row>
    <row r="77" spans="1:10" s="219" customFormat="1" x14ac:dyDescent="0.2">
      <c r="A77" s="350"/>
      <c r="B77" s="217"/>
      <c r="C77" s="217"/>
      <c r="D77" s="217"/>
      <c r="E77" s="217"/>
      <c r="F77" s="217"/>
      <c r="G77" s="247"/>
      <c r="H77" s="217"/>
      <c r="I77" s="218"/>
    </row>
    <row r="78" spans="1:10" s="219" customFormat="1" ht="15.75" customHeight="1" x14ac:dyDescent="0.2">
      <c r="A78" s="350"/>
      <c r="B78" s="217"/>
      <c r="C78" s="217"/>
      <c r="D78" s="217"/>
      <c r="E78" s="217"/>
      <c r="F78" s="217"/>
      <c r="G78" s="247"/>
      <c r="H78" s="217"/>
      <c r="I78" s="218"/>
    </row>
    <row r="79" spans="1:10" s="222" customFormat="1" x14ac:dyDescent="0.2">
      <c r="A79" s="350"/>
      <c r="B79" s="217"/>
      <c r="C79" s="217"/>
      <c r="D79" s="217"/>
      <c r="E79" s="217"/>
      <c r="F79" s="217"/>
      <c r="G79" s="247"/>
      <c r="H79" s="217"/>
      <c r="I79" s="218"/>
      <c r="J79" s="219"/>
    </row>
    <row r="80" spans="1:10" s="222" customFormat="1" x14ac:dyDescent="0.2">
      <c r="A80" s="349" t="s">
        <v>232</v>
      </c>
      <c r="B80" s="220"/>
      <c r="C80" s="220"/>
      <c r="D80" s="220"/>
      <c r="E80" s="220"/>
      <c r="F80" s="220"/>
      <c r="G80" s="247"/>
      <c r="H80" s="220"/>
      <c r="I80" s="221"/>
    </row>
    <row r="81" spans="1:9" s="222" customFormat="1" x14ac:dyDescent="0.2">
      <c r="A81" s="349"/>
      <c r="B81" s="220"/>
      <c r="C81" s="220"/>
      <c r="D81" s="220"/>
      <c r="E81" s="220"/>
      <c r="F81" s="220"/>
      <c r="G81" s="247"/>
      <c r="H81" s="220"/>
      <c r="I81" s="221"/>
    </row>
    <row r="82" spans="1:9" s="222" customFormat="1" x14ac:dyDescent="0.2">
      <c r="A82" s="349"/>
      <c r="B82" s="220"/>
      <c r="C82" s="220"/>
      <c r="D82" s="220"/>
      <c r="E82" s="220"/>
      <c r="F82" s="220"/>
      <c r="G82" s="247"/>
      <c r="H82" s="220"/>
      <c r="I82" s="221"/>
    </row>
    <row r="83" spans="1:9" s="222" customFormat="1" x14ac:dyDescent="0.2">
      <c r="A83" s="349"/>
      <c r="B83" s="220"/>
      <c r="C83" s="220"/>
      <c r="D83" s="220"/>
      <c r="E83" s="220"/>
      <c r="F83" s="220"/>
      <c r="G83" s="247"/>
      <c r="H83" s="220"/>
      <c r="I83" s="221"/>
    </row>
    <row r="84" spans="1:9" s="222" customFormat="1" x14ac:dyDescent="0.2">
      <c r="A84" s="349"/>
      <c r="B84" s="220"/>
      <c r="C84" s="220"/>
      <c r="D84" s="220"/>
      <c r="E84" s="220"/>
      <c r="F84" s="220"/>
      <c r="G84" s="247"/>
      <c r="H84" s="220"/>
      <c r="I84" s="221"/>
    </row>
    <row r="85" spans="1:9" s="222" customFormat="1" x14ac:dyDescent="0.2">
      <c r="A85" s="349"/>
      <c r="B85" s="220"/>
      <c r="C85" s="220"/>
      <c r="D85" s="220"/>
      <c r="E85" s="220"/>
      <c r="F85" s="220"/>
      <c r="G85" s="247"/>
      <c r="H85" s="220"/>
      <c r="I85" s="221"/>
    </row>
    <row r="86" spans="1:9" s="222" customFormat="1" x14ac:dyDescent="0.2">
      <c r="A86" s="349"/>
      <c r="B86" s="220"/>
      <c r="C86" s="220"/>
      <c r="D86" s="220"/>
      <c r="E86" s="220"/>
      <c r="F86" s="220"/>
      <c r="G86" s="247"/>
      <c r="H86" s="220"/>
      <c r="I86" s="221"/>
    </row>
    <row r="87" spans="1:9" s="222" customFormat="1" x14ac:dyDescent="0.2">
      <c r="A87" s="349"/>
      <c r="B87" s="220"/>
      <c r="C87" s="220"/>
      <c r="D87" s="220"/>
      <c r="E87" s="220"/>
      <c r="F87" s="220"/>
      <c r="G87" s="247"/>
      <c r="H87" s="220"/>
      <c r="I87" s="221"/>
    </row>
    <row r="88" spans="1:9" s="222" customFormat="1" x14ac:dyDescent="0.2">
      <c r="A88" s="349"/>
      <c r="B88" s="220"/>
      <c r="C88" s="220"/>
      <c r="D88" s="220"/>
      <c r="E88" s="220"/>
      <c r="F88" s="220"/>
      <c r="G88" s="247"/>
      <c r="H88" s="220"/>
      <c r="I88" s="221"/>
    </row>
    <row r="89" spans="1:9" s="222" customFormat="1" x14ac:dyDescent="0.2">
      <c r="A89" s="349"/>
      <c r="B89" s="220"/>
      <c r="C89" s="220"/>
      <c r="D89" s="220"/>
      <c r="E89" s="220"/>
      <c r="F89" s="220"/>
      <c r="G89" s="247"/>
      <c r="H89" s="220"/>
      <c r="I89" s="221"/>
    </row>
    <row r="90" spans="1:9" s="222" customFormat="1" x14ac:dyDescent="0.2">
      <c r="A90" s="349"/>
      <c r="B90" s="220"/>
      <c r="C90" s="220"/>
      <c r="D90" s="220"/>
      <c r="E90" s="220"/>
      <c r="F90" s="220"/>
      <c r="G90" s="247"/>
      <c r="H90" s="220"/>
      <c r="I90" s="221"/>
    </row>
    <row r="91" spans="1:9" s="222" customFormat="1" x14ac:dyDescent="0.2">
      <c r="A91" s="349"/>
      <c r="B91" s="220"/>
      <c r="C91" s="220"/>
      <c r="D91" s="220"/>
      <c r="E91" s="220"/>
      <c r="F91" s="220"/>
      <c r="G91" s="247"/>
      <c r="H91" s="220"/>
      <c r="I91" s="221"/>
    </row>
    <row r="92" spans="1:9" s="222" customFormat="1" x14ac:dyDescent="0.2">
      <c r="A92" s="349"/>
      <c r="B92" s="220"/>
      <c r="C92" s="220"/>
      <c r="D92" s="220"/>
      <c r="E92" s="220"/>
      <c r="F92" s="220"/>
      <c r="G92" s="247"/>
      <c r="H92" s="220"/>
      <c r="I92" s="221"/>
    </row>
    <row r="93" spans="1:9" s="222" customFormat="1" x14ac:dyDescent="0.2">
      <c r="A93" s="349"/>
      <c r="B93" s="220"/>
      <c r="C93" s="220"/>
      <c r="D93" s="220"/>
      <c r="E93" s="220"/>
      <c r="F93" s="220"/>
      <c r="G93" s="247"/>
      <c r="H93" s="220"/>
      <c r="I93" s="221"/>
    </row>
    <row r="94" spans="1:9" s="222" customFormat="1" x14ac:dyDescent="0.2">
      <c r="A94" s="349"/>
      <c r="B94" s="220"/>
      <c r="C94" s="220"/>
      <c r="D94" s="220"/>
      <c r="E94" s="220"/>
      <c r="F94" s="220"/>
      <c r="G94" s="247"/>
      <c r="H94" s="220"/>
      <c r="I94" s="221"/>
    </row>
    <row r="95" spans="1:9" s="222" customFormat="1" x14ac:dyDescent="0.2">
      <c r="A95" s="349"/>
      <c r="B95" s="220"/>
      <c r="C95" s="220"/>
      <c r="D95" s="220"/>
      <c r="E95" s="220"/>
      <c r="F95" s="220"/>
      <c r="G95" s="247"/>
      <c r="H95" s="220"/>
      <c r="I95" s="221"/>
    </row>
    <row r="96" spans="1:9" s="222" customFormat="1" x14ac:dyDescent="0.2">
      <c r="A96" s="349"/>
      <c r="B96" s="220"/>
      <c r="C96" s="220"/>
      <c r="D96" s="220"/>
      <c r="E96" s="220"/>
      <c r="F96" s="220"/>
      <c r="G96" s="247"/>
      <c r="H96" s="220"/>
      <c r="I96" s="221"/>
    </row>
    <row r="97" spans="1:10" s="222" customFormat="1" x14ac:dyDescent="0.2">
      <c r="A97" s="349"/>
      <c r="B97" s="220"/>
      <c r="C97" s="220"/>
      <c r="D97" s="220"/>
      <c r="E97" s="220"/>
      <c r="F97" s="220"/>
      <c r="G97" s="247"/>
      <c r="H97" s="220"/>
      <c r="I97" s="221"/>
    </row>
    <row r="98" spans="1:10" x14ac:dyDescent="0.2">
      <c r="A98" s="349"/>
      <c r="B98" s="220"/>
      <c r="C98" s="220"/>
      <c r="D98" s="220"/>
      <c r="E98" s="220"/>
      <c r="F98" s="220"/>
      <c r="G98" s="247"/>
      <c r="H98" s="220"/>
      <c r="I98" s="221"/>
      <c r="J98" s="222"/>
    </row>
    <row r="99" spans="1:10" s="225" customFormat="1" ht="15" customHeight="1" x14ac:dyDescent="0.2">
      <c r="A99" s="176"/>
      <c r="B99" s="178"/>
      <c r="C99" s="178"/>
      <c r="D99" s="178"/>
      <c r="E99" s="178"/>
      <c r="F99" s="178"/>
      <c r="G99" s="247"/>
      <c r="H99" s="184" t="s">
        <v>251</v>
      </c>
      <c r="I99" s="312">
        <f>SUM(G38:G99)</f>
        <v>0</v>
      </c>
      <c r="J99" s="176"/>
    </row>
    <row r="100" spans="1:10" s="225" customFormat="1" ht="15" customHeight="1" x14ac:dyDescent="0.25">
      <c r="A100" s="376" t="s">
        <v>181</v>
      </c>
      <c r="B100" s="378" t="s">
        <v>252</v>
      </c>
      <c r="C100" s="379"/>
      <c r="D100" s="379"/>
      <c r="E100" s="379"/>
      <c r="F100" s="379"/>
      <c r="G100" s="380"/>
      <c r="H100" s="223"/>
      <c r="I100" s="224"/>
    </row>
    <row r="101" spans="1:10" ht="15" customHeight="1" x14ac:dyDescent="0.25">
      <c r="A101" s="376"/>
      <c r="B101" s="381" t="s">
        <v>253</v>
      </c>
      <c r="C101" s="381"/>
      <c r="D101" s="381"/>
      <c r="E101" s="381"/>
      <c r="F101" s="381"/>
      <c r="G101" s="381"/>
      <c r="H101" s="223"/>
      <c r="I101" s="224"/>
      <c r="J101" s="225"/>
    </row>
    <row r="102" spans="1:10" ht="15" customHeight="1" x14ac:dyDescent="0.25">
      <c r="A102" s="377"/>
      <c r="B102" s="186" t="s">
        <v>182</v>
      </c>
      <c r="C102" s="186" t="s">
        <v>184</v>
      </c>
      <c r="D102" s="186" t="s">
        <v>185</v>
      </c>
      <c r="E102" s="186" t="s">
        <v>186</v>
      </c>
      <c r="F102" s="186" t="s">
        <v>187</v>
      </c>
      <c r="G102" s="212" t="s">
        <v>188</v>
      </c>
      <c r="H102" s="186" t="s">
        <v>149</v>
      </c>
      <c r="I102" s="185" t="s">
        <v>189</v>
      </c>
    </row>
    <row r="103" spans="1:10" ht="15" customHeight="1" x14ac:dyDescent="0.2">
      <c r="A103" s="355" t="s">
        <v>190</v>
      </c>
      <c r="B103" s="213"/>
      <c r="C103" s="213"/>
      <c r="D103" s="213"/>
      <c r="E103" s="213"/>
      <c r="F103" s="213"/>
      <c r="G103" s="247"/>
      <c r="H103" s="213"/>
      <c r="I103" s="214"/>
    </row>
    <row r="104" spans="1:10" ht="15" customHeight="1" x14ac:dyDescent="0.2">
      <c r="A104" s="355"/>
      <c r="B104" s="213"/>
      <c r="C104" s="213"/>
      <c r="D104" s="213"/>
      <c r="E104" s="213"/>
      <c r="F104" s="213"/>
      <c r="G104" s="247"/>
      <c r="H104" s="213"/>
      <c r="I104" s="214"/>
    </row>
    <row r="105" spans="1:10" ht="15" customHeight="1" x14ac:dyDescent="0.2">
      <c r="A105" s="355"/>
      <c r="B105" s="213"/>
      <c r="C105" s="213"/>
      <c r="D105" s="213"/>
      <c r="E105" s="213"/>
      <c r="F105" s="213"/>
      <c r="G105" s="247"/>
      <c r="H105" s="213"/>
      <c r="I105" s="214"/>
    </row>
    <row r="106" spans="1:10" ht="15" customHeight="1" x14ac:dyDescent="0.2">
      <c r="A106" s="355"/>
      <c r="B106" s="213"/>
      <c r="C106" s="213"/>
      <c r="D106" s="213"/>
      <c r="E106" s="213"/>
      <c r="F106" s="213"/>
      <c r="G106" s="247"/>
      <c r="H106" s="213"/>
      <c r="I106" s="214"/>
    </row>
    <row r="107" spans="1:10" ht="15" customHeight="1" x14ac:dyDescent="0.2">
      <c r="A107" s="355"/>
      <c r="B107" s="213"/>
      <c r="C107" s="213"/>
      <c r="D107" s="213"/>
      <c r="E107" s="213"/>
      <c r="F107" s="213"/>
      <c r="G107" s="247"/>
      <c r="H107" s="213"/>
      <c r="I107" s="214"/>
    </row>
    <row r="108" spans="1:10" ht="15" customHeight="1" x14ac:dyDescent="0.2">
      <c r="A108" s="355"/>
      <c r="B108" s="213"/>
      <c r="C108" s="213"/>
      <c r="D108" s="213"/>
      <c r="E108" s="213"/>
      <c r="F108" s="213"/>
      <c r="G108" s="247"/>
      <c r="H108" s="213"/>
      <c r="I108" s="214"/>
    </row>
    <row r="109" spans="1:10" ht="15" customHeight="1" x14ac:dyDescent="0.2">
      <c r="A109" s="355"/>
      <c r="B109" s="213"/>
      <c r="C109" s="213"/>
      <c r="D109" s="213"/>
      <c r="E109" s="213"/>
      <c r="F109" s="213"/>
      <c r="G109" s="247"/>
      <c r="H109" s="213"/>
      <c r="I109" s="214"/>
    </row>
    <row r="110" spans="1:10" ht="15" customHeight="1" x14ac:dyDescent="0.2">
      <c r="A110" s="355"/>
      <c r="B110" s="213"/>
      <c r="C110" s="213"/>
      <c r="D110" s="213"/>
      <c r="E110" s="213"/>
      <c r="F110" s="213"/>
      <c r="G110" s="247"/>
      <c r="H110" s="213"/>
      <c r="I110" s="214"/>
    </row>
    <row r="111" spans="1:10" ht="15" customHeight="1" x14ac:dyDescent="0.2">
      <c r="A111" s="355"/>
      <c r="B111" s="213"/>
      <c r="C111" s="213"/>
      <c r="D111" s="213"/>
      <c r="E111" s="213"/>
      <c r="F111" s="213"/>
      <c r="G111" s="247"/>
      <c r="H111" s="213"/>
      <c r="I111" s="214"/>
    </row>
    <row r="112" spans="1:10" ht="15" customHeight="1" x14ac:dyDescent="0.2">
      <c r="A112" s="355"/>
      <c r="B112" s="213"/>
      <c r="C112" s="213"/>
      <c r="D112" s="213"/>
      <c r="E112" s="213"/>
      <c r="F112" s="213"/>
      <c r="G112" s="247"/>
      <c r="H112" s="213"/>
      <c r="I112" s="214"/>
    </row>
    <row r="113" spans="1:9" ht="15" customHeight="1" x14ac:dyDescent="0.2">
      <c r="A113" s="355"/>
      <c r="B113" s="213"/>
      <c r="C113" s="213"/>
      <c r="D113" s="213"/>
      <c r="E113" s="213"/>
      <c r="F113" s="213"/>
      <c r="G113" s="247"/>
      <c r="H113" s="213"/>
      <c r="I113" s="214"/>
    </row>
    <row r="114" spans="1:9" ht="15" customHeight="1" x14ac:dyDescent="0.2">
      <c r="A114" s="355"/>
      <c r="B114" s="213"/>
      <c r="C114" s="213"/>
      <c r="D114" s="213"/>
      <c r="E114" s="213"/>
      <c r="F114" s="213"/>
      <c r="G114" s="247"/>
      <c r="H114" s="213"/>
      <c r="I114" s="214"/>
    </row>
    <row r="115" spans="1:9" ht="15" customHeight="1" x14ac:dyDescent="0.2">
      <c r="A115" s="355"/>
      <c r="B115" s="213"/>
      <c r="C115" s="213"/>
      <c r="D115" s="213"/>
      <c r="E115" s="213"/>
      <c r="F115" s="213"/>
      <c r="G115" s="247"/>
      <c r="H115" s="213"/>
      <c r="I115" s="214"/>
    </row>
    <row r="116" spans="1:9" ht="15" customHeight="1" x14ac:dyDescent="0.2">
      <c r="A116" s="355"/>
      <c r="B116" s="213"/>
      <c r="C116" s="213"/>
      <c r="D116" s="213"/>
      <c r="E116" s="213"/>
      <c r="F116" s="213"/>
      <c r="G116" s="247"/>
      <c r="H116" s="213"/>
      <c r="I116" s="214"/>
    </row>
    <row r="117" spans="1:9" ht="15" customHeight="1" x14ac:dyDescent="0.2">
      <c r="A117" s="355"/>
      <c r="B117" s="213"/>
      <c r="C117" s="213"/>
      <c r="D117" s="213"/>
      <c r="E117" s="213"/>
      <c r="F117" s="213"/>
      <c r="G117" s="247"/>
      <c r="H117" s="213"/>
      <c r="I117" s="214"/>
    </row>
    <row r="118" spans="1:9" ht="15" customHeight="1" x14ac:dyDescent="0.2">
      <c r="A118" s="355"/>
      <c r="B118" s="213"/>
      <c r="C118" s="213"/>
      <c r="D118" s="213"/>
      <c r="E118" s="213"/>
      <c r="F118" s="213"/>
      <c r="G118" s="247"/>
      <c r="H118" s="213"/>
      <c r="I118" s="214"/>
    </row>
    <row r="119" spans="1:9" ht="15" customHeight="1" x14ac:dyDescent="0.2">
      <c r="A119" s="355"/>
      <c r="B119" s="213"/>
      <c r="C119" s="213"/>
      <c r="D119" s="213"/>
      <c r="E119" s="213"/>
      <c r="F119" s="213"/>
      <c r="G119" s="247"/>
      <c r="H119" s="213"/>
      <c r="I119" s="214"/>
    </row>
    <row r="120" spans="1:9" ht="15" customHeight="1" x14ac:dyDescent="0.2">
      <c r="A120" s="355"/>
      <c r="B120" s="213"/>
      <c r="C120" s="213"/>
      <c r="D120" s="213"/>
      <c r="E120" s="213"/>
      <c r="F120" s="213"/>
      <c r="G120" s="247"/>
      <c r="H120" s="213"/>
      <c r="I120" s="214"/>
    </row>
    <row r="121" spans="1:9" ht="15" customHeight="1" x14ac:dyDescent="0.2">
      <c r="A121" s="355"/>
      <c r="B121" s="213"/>
      <c r="C121" s="213"/>
      <c r="D121" s="213"/>
      <c r="E121" s="213"/>
      <c r="F121" s="213"/>
      <c r="G121" s="247"/>
      <c r="H121" s="213"/>
      <c r="I121" s="214"/>
    </row>
    <row r="122" spans="1:9" ht="15" customHeight="1" x14ac:dyDescent="0.2">
      <c r="A122" s="355"/>
      <c r="B122" s="213"/>
      <c r="C122" s="213"/>
      <c r="D122" s="213"/>
      <c r="E122" s="213"/>
      <c r="F122" s="213"/>
      <c r="G122" s="247"/>
      <c r="H122" s="213"/>
      <c r="I122" s="214"/>
    </row>
    <row r="123" spans="1:9" ht="15" customHeight="1" x14ac:dyDescent="0.2">
      <c r="A123" s="355"/>
      <c r="B123" s="213"/>
      <c r="C123" s="213"/>
      <c r="D123" s="213"/>
      <c r="E123" s="213"/>
      <c r="F123" s="213"/>
      <c r="G123" s="247"/>
      <c r="H123" s="213"/>
      <c r="I123" s="214"/>
    </row>
    <row r="124" spans="1:9" ht="15" customHeight="1" x14ac:dyDescent="0.2">
      <c r="A124" s="355"/>
      <c r="B124" s="213"/>
      <c r="C124" s="213"/>
      <c r="D124" s="213"/>
      <c r="E124" s="213"/>
      <c r="F124" s="213"/>
      <c r="G124" s="247"/>
      <c r="H124" s="213"/>
      <c r="I124" s="214"/>
    </row>
    <row r="125" spans="1:9" ht="15" customHeight="1" x14ac:dyDescent="0.2">
      <c r="A125" s="355"/>
      <c r="B125" s="213"/>
      <c r="C125" s="213"/>
      <c r="D125" s="213"/>
      <c r="E125" s="213"/>
      <c r="F125" s="213"/>
      <c r="G125" s="247"/>
      <c r="H125" s="213"/>
      <c r="I125" s="218"/>
    </row>
    <row r="126" spans="1:9" ht="15" customHeight="1" x14ac:dyDescent="0.2">
      <c r="A126" s="350" t="s">
        <v>210</v>
      </c>
      <c r="B126" s="217"/>
      <c r="C126" s="217"/>
      <c r="D126" s="217"/>
      <c r="E126" s="217"/>
      <c r="F126" s="217"/>
      <c r="G126" s="247"/>
      <c r="H126" s="217"/>
      <c r="I126" s="218"/>
    </row>
    <row r="127" spans="1:9" ht="15" customHeight="1" x14ac:dyDescent="0.2">
      <c r="A127" s="350"/>
      <c r="B127" s="217"/>
      <c r="C127" s="217"/>
      <c r="D127" s="217"/>
      <c r="E127" s="217"/>
      <c r="F127" s="217"/>
      <c r="G127" s="247"/>
      <c r="H127" s="217"/>
      <c r="I127" s="218"/>
    </row>
    <row r="128" spans="1:9" ht="15" customHeight="1" x14ac:dyDescent="0.2">
      <c r="A128" s="350"/>
      <c r="B128" s="217"/>
      <c r="C128" s="217"/>
      <c r="D128" s="217"/>
      <c r="E128" s="217"/>
      <c r="F128" s="217"/>
      <c r="G128" s="247"/>
      <c r="H128" s="217"/>
      <c r="I128" s="218"/>
    </row>
    <row r="129" spans="1:9" ht="15" customHeight="1" x14ac:dyDescent="0.2">
      <c r="A129" s="350"/>
      <c r="B129" s="217"/>
      <c r="C129" s="217"/>
      <c r="D129" s="217"/>
      <c r="E129" s="217"/>
      <c r="F129" s="217"/>
      <c r="G129" s="247"/>
      <c r="H129" s="217"/>
      <c r="I129" s="218"/>
    </row>
    <row r="130" spans="1:9" ht="15" customHeight="1" x14ac:dyDescent="0.2">
      <c r="A130" s="350"/>
      <c r="B130" s="217"/>
      <c r="C130" s="217"/>
      <c r="D130" s="217"/>
      <c r="E130" s="217"/>
      <c r="F130" s="217"/>
      <c r="G130" s="247"/>
      <c r="H130" s="217"/>
      <c r="I130" s="218"/>
    </row>
    <row r="131" spans="1:9" ht="15" customHeight="1" x14ac:dyDescent="0.2">
      <c r="A131" s="350"/>
      <c r="B131" s="217"/>
      <c r="C131" s="217"/>
      <c r="D131" s="217"/>
      <c r="E131" s="217"/>
      <c r="F131" s="217"/>
      <c r="G131" s="247"/>
      <c r="H131" s="217"/>
      <c r="I131" s="218"/>
    </row>
    <row r="132" spans="1:9" ht="15" customHeight="1" x14ac:dyDescent="0.2">
      <c r="A132" s="350"/>
      <c r="B132" s="217"/>
      <c r="C132" s="217"/>
      <c r="D132" s="217"/>
      <c r="E132" s="217"/>
      <c r="F132" s="217"/>
      <c r="G132" s="247"/>
      <c r="H132" s="217"/>
      <c r="I132" s="218"/>
    </row>
    <row r="133" spans="1:9" ht="15" customHeight="1" x14ac:dyDescent="0.2">
      <c r="A133" s="350"/>
      <c r="B133" s="217"/>
      <c r="C133" s="217"/>
      <c r="D133" s="217"/>
      <c r="E133" s="217"/>
      <c r="F133" s="217"/>
      <c r="G133" s="247"/>
      <c r="H133" s="217"/>
      <c r="I133" s="218"/>
    </row>
    <row r="134" spans="1:9" ht="15" customHeight="1" x14ac:dyDescent="0.2">
      <c r="A134" s="350"/>
      <c r="B134" s="217"/>
      <c r="C134" s="217"/>
      <c r="D134" s="217"/>
      <c r="E134" s="217"/>
      <c r="F134" s="217"/>
      <c r="G134" s="247"/>
      <c r="H134" s="217"/>
      <c r="I134" s="218"/>
    </row>
    <row r="135" spans="1:9" ht="15" customHeight="1" x14ac:dyDescent="0.2">
      <c r="A135" s="350"/>
      <c r="B135" s="217"/>
      <c r="C135" s="217"/>
      <c r="D135" s="217"/>
      <c r="E135" s="217"/>
      <c r="F135" s="217"/>
      <c r="G135" s="247"/>
      <c r="H135" s="217"/>
      <c r="I135" s="218"/>
    </row>
    <row r="136" spans="1:9" ht="15" customHeight="1" x14ac:dyDescent="0.2">
      <c r="A136" s="350"/>
      <c r="B136" s="217"/>
      <c r="C136" s="217"/>
      <c r="D136" s="217"/>
      <c r="E136" s="217"/>
      <c r="F136" s="217"/>
      <c r="G136" s="247"/>
      <c r="H136" s="217"/>
      <c r="I136" s="218"/>
    </row>
    <row r="137" spans="1:9" ht="15" customHeight="1" x14ac:dyDescent="0.2">
      <c r="A137" s="350"/>
      <c r="B137" s="217"/>
      <c r="C137" s="217"/>
      <c r="D137" s="217"/>
      <c r="E137" s="217"/>
      <c r="F137" s="217"/>
      <c r="G137" s="247"/>
      <c r="H137" s="217"/>
      <c r="I137" s="218"/>
    </row>
    <row r="138" spans="1:9" ht="15" customHeight="1" x14ac:dyDescent="0.2">
      <c r="A138" s="350"/>
      <c r="B138" s="217"/>
      <c r="C138" s="217"/>
      <c r="D138" s="217"/>
      <c r="E138" s="217"/>
      <c r="F138" s="217"/>
      <c r="G138" s="247"/>
      <c r="H138" s="217"/>
      <c r="I138" s="218"/>
    </row>
    <row r="139" spans="1:9" ht="15" customHeight="1" x14ac:dyDescent="0.2">
      <c r="A139" s="350"/>
      <c r="B139" s="217"/>
      <c r="C139" s="217"/>
      <c r="D139" s="217"/>
      <c r="E139" s="217"/>
      <c r="F139" s="217"/>
      <c r="G139" s="247"/>
      <c r="H139" s="217"/>
      <c r="I139" s="218"/>
    </row>
    <row r="140" spans="1:9" ht="15" customHeight="1" x14ac:dyDescent="0.2">
      <c r="A140" s="350"/>
      <c r="B140" s="217"/>
      <c r="C140" s="217"/>
      <c r="D140" s="217"/>
      <c r="E140" s="217"/>
      <c r="F140" s="217"/>
      <c r="G140" s="247"/>
      <c r="H140" s="217"/>
      <c r="I140" s="218"/>
    </row>
    <row r="141" spans="1:9" ht="15" customHeight="1" x14ac:dyDescent="0.2">
      <c r="A141" s="350"/>
      <c r="B141" s="217"/>
      <c r="C141" s="217"/>
      <c r="D141" s="217"/>
      <c r="E141" s="217"/>
      <c r="F141" s="217"/>
      <c r="G141" s="247"/>
      <c r="H141" s="217"/>
      <c r="I141" s="218"/>
    </row>
    <row r="142" spans="1:9" ht="15" customHeight="1" x14ac:dyDescent="0.2">
      <c r="A142" s="350"/>
      <c r="B142" s="217"/>
      <c r="C142" s="217"/>
      <c r="D142" s="217"/>
      <c r="E142" s="217"/>
      <c r="F142" s="217"/>
      <c r="G142" s="247"/>
      <c r="H142" s="217"/>
      <c r="I142" s="218"/>
    </row>
    <row r="143" spans="1:9" ht="15" customHeight="1" x14ac:dyDescent="0.2">
      <c r="A143" s="350"/>
      <c r="B143" s="217"/>
      <c r="C143" s="217"/>
      <c r="D143" s="217"/>
      <c r="E143" s="217"/>
      <c r="F143" s="217"/>
      <c r="G143" s="247"/>
      <c r="H143" s="217"/>
      <c r="I143" s="218"/>
    </row>
    <row r="144" spans="1:9" ht="15" customHeight="1" x14ac:dyDescent="0.2">
      <c r="A144" s="350"/>
      <c r="B144" s="217"/>
      <c r="C144" s="217"/>
      <c r="D144" s="217"/>
      <c r="E144" s="217"/>
      <c r="F144" s="217"/>
      <c r="G144" s="247"/>
      <c r="H144" s="217"/>
      <c r="I144" s="218"/>
    </row>
    <row r="145" spans="1:9" ht="15" customHeight="1" x14ac:dyDescent="0.2">
      <c r="A145" s="350"/>
      <c r="B145" s="217"/>
      <c r="C145" s="217"/>
      <c r="D145" s="217"/>
      <c r="E145" s="217"/>
      <c r="F145" s="217"/>
      <c r="G145" s="247"/>
      <c r="H145" s="217"/>
      <c r="I145" s="218"/>
    </row>
    <row r="146" spans="1:9" ht="15" customHeight="1" x14ac:dyDescent="0.2">
      <c r="A146" s="350"/>
      <c r="B146" s="217"/>
      <c r="C146" s="217"/>
      <c r="D146" s="217"/>
      <c r="E146" s="217"/>
      <c r="F146" s="217"/>
      <c r="G146" s="247"/>
      <c r="H146" s="217"/>
      <c r="I146" s="218"/>
    </row>
    <row r="147" spans="1:9" ht="15" customHeight="1" x14ac:dyDescent="0.2">
      <c r="A147" s="349" t="s">
        <v>232</v>
      </c>
      <c r="B147" s="220"/>
      <c r="C147" s="220"/>
      <c r="D147" s="220"/>
      <c r="E147" s="220"/>
      <c r="F147" s="220"/>
      <c r="G147" s="247"/>
      <c r="H147" s="220"/>
      <c r="I147" s="221"/>
    </row>
    <row r="148" spans="1:9" ht="15" customHeight="1" x14ac:dyDescent="0.2">
      <c r="A148" s="349"/>
      <c r="B148" s="220"/>
      <c r="C148" s="220"/>
      <c r="D148" s="220"/>
      <c r="E148" s="220"/>
      <c r="F148" s="220"/>
      <c r="G148" s="247"/>
      <c r="H148" s="220"/>
      <c r="I148" s="221"/>
    </row>
    <row r="149" spans="1:9" ht="15" customHeight="1" x14ac:dyDescent="0.2">
      <c r="A149" s="349"/>
      <c r="B149" s="220"/>
      <c r="C149" s="220"/>
      <c r="D149" s="220"/>
      <c r="E149" s="220"/>
      <c r="F149" s="220"/>
      <c r="G149" s="247"/>
      <c r="H149" s="220"/>
      <c r="I149" s="221"/>
    </row>
    <row r="150" spans="1:9" ht="15" customHeight="1" x14ac:dyDescent="0.2">
      <c r="A150" s="349"/>
      <c r="B150" s="220"/>
      <c r="C150" s="220"/>
      <c r="D150" s="220"/>
      <c r="E150" s="220"/>
      <c r="F150" s="220"/>
      <c r="G150" s="247"/>
      <c r="H150" s="220"/>
      <c r="I150" s="221"/>
    </row>
    <row r="151" spans="1:9" ht="15" customHeight="1" x14ac:dyDescent="0.2">
      <c r="A151" s="349"/>
      <c r="B151" s="220"/>
      <c r="C151" s="220"/>
      <c r="D151" s="220"/>
      <c r="E151" s="220"/>
      <c r="F151" s="220"/>
      <c r="G151" s="247"/>
      <c r="H151" s="220"/>
      <c r="I151" s="221"/>
    </row>
    <row r="152" spans="1:9" ht="15" customHeight="1" x14ac:dyDescent="0.2">
      <c r="A152" s="349"/>
      <c r="B152" s="220"/>
      <c r="C152" s="220"/>
      <c r="D152" s="220"/>
      <c r="E152" s="220"/>
      <c r="F152" s="220"/>
      <c r="G152" s="247"/>
      <c r="H152" s="220"/>
      <c r="I152" s="221"/>
    </row>
    <row r="153" spans="1:9" ht="15" customHeight="1" x14ac:dyDescent="0.2">
      <c r="A153" s="349"/>
      <c r="B153" s="220"/>
      <c r="C153" s="220"/>
      <c r="D153" s="220"/>
      <c r="E153" s="220"/>
      <c r="F153" s="220"/>
      <c r="G153" s="247"/>
      <c r="H153" s="220"/>
      <c r="I153" s="221"/>
    </row>
    <row r="154" spans="1:9" ht="15" customHeight="1" x14ac:dyDescent="0.2">
      <c r="A154" s="349"/>
      <c r="B154" s="220"/>
      <c r="C154" s="220"/>
      <c r="D154" s="220"/>
      <c r="E154" s="220"/>
      <c r="F154" s="220"/>
      <c r="G154" s="247"/>
      <c r="H154" s="220"/>
      <c r="I154" s="221"/>
    </row>
    <row r="155" spans="1:9" ht="15" customHeight="1" x14ac:dyDescent="0.2">
      <c r="A155" s="349"/>
      <c r="B155" s="220"/>
      <c r="C155" s="220"/>
      <c r="D155" s="220"/>
      <c r="E155" s="220"/>
      <c r="F155" s="220"/>
      <c r="G155" s="247"/>
      <c r="H155" s="220"/>
      <c r="I155" s="221"/>
    </row>
    <row r="156" spans="1:9" ht="15" customHeight="1" x14ac:dyDescent="0.2">
      <c r="A156" s="349"/>
      <c r="B156" s="220"/>
      <c r="C156" s="220"/>
      <c r="D156" s="220"/>
      <c r="E156" s="220"/>
      <c r="F156" s="220"/>
      <c r="G156" s="247"/>
      <c r="H156" s="220"/>
      <c r="I156" s="221"/>
    </row>
    <row r="157" spans="1:9" ht="15" customHeight="1" x14ac:dyDescent="0.2">
      <c r="A157" s="349"/>
      <c r="B157" s="220"/>
      <c r="C157" s="220"/>
      <c r="D157" s="220"/>
      <c r="E157" s="220"/>
      <c r="F157" s="220"/>
      <c r="G157" s="247"/>
      <c r="H157" s="220"/>
      <c r="I157" s="221"/>
    </row>
    <row r="158" spans="1:9" ht="15" customHeight="1" x14ac:dyDescent="0.2">
      <c r="A158" s="349"/>
      <c r="B158" s="220"/>
      <c r="C158" s="220"/>
      <c r="D158" s="220"/>
      <c r="E158" s="220"/>
      <c r="F158" s="220"/>
      <c r="G158" s="247"/>
      <c r="H158" s="220"/>
      <c r="I158" s="221"/>
    </row>
    <row r="159" spans="1:9" ht="15" customHeight="1" x14ac:dyDescent="0.2">
      <c r="A159" s="349"/>
      <c r="B159" s="220"/>
      <c r="C159" s="220"/>
      <c r="D159" s="220"/>
      <c r="E159" s="220"/>
      <c r="F159" s="220"/>
      <c r="G159" s="247"/>
      <c r="H159" s="220"/>
      <c r="I159" s="221"/>
    </row>
    <row r="160" spans="1:9" ht="15" customHeight="1" x14ac:dyDescent="0.2">
      <c r="A160" s="349"/>
      <c r="B160" s="220"/>
      <c r="C160" s="220"/>
      <c r="D160" s="220"/>
      <c r="E160" s="220"/>
      <c r="F160" s="220"/>
      <c r="G160" s="247"/>
      <c r="H160" s="220"/>
      <c r="I160" s="221"/>
    </row>
    <row r="161" spans="1:10" ht="15" customHeight="1" x14ac:dyDescent="0.2">
      <c r="A161" s="349"/>
      <c r="B161" s="220"/>
      <c r="C161" s="220"/>
      <c r="D161" s="220"/>
      <c r="E161" s="220"/>
      <c r="F161" s="220"/>
      <c r="G161" s="247"/>
      <c r="H161" s="220"/>
      <c r="I161" s="221"/>
    </row>
    <row r="162" spans="1:10" ht="15" customHeight="1" x14ac:dyDescent="0.2">
      <c r="A162" s="349"/>
      <c r="B162" s="220"/>
      <c r="C162" s="220"/>
      <c r="D162" s="220"/>
      <c r="E162" s="220"/>
      <c r="F162" s="220"/>
      <c r="G162" s="247"/>
      <c r="H162" s="220"/>
      <c r="I162" s="221"/>
    </row>
    <row r="163" spans="1:10" ht="15" customHeight="1" x14ac:dyDescent="0.2">
      <c r="A163" s="349"/>
      <c r="B163" s="220"/>
      <c r="C163" s="220"/>
      <c r="D163" s="220"/>
      <c r="E163" s="220"/>
      <c r="F163" s="220"/>
      <c r="G163" s="247"/>
      <c r="H163" s="220"/>
      <c r="I163" s="221"/>
    </row>
    <row r="164" spans="1:10" ht="15" customHeight="1" x14ac:dyDescent="0.2">
      <c r="A164" s="349"/>
      <c r="B164" s="220"/>
      <c r="C164" s="220"/>
      <c r="D164" s="220"/>
      <c r="E164" s="220"/>
      <c r="F164" s="220"/>
      <c r="G164" s="247"/>
      <c r="H164" s="220"/>
      <c r="I164" s="221"/>
    </row>
    <row r="165" spans="1:10" ht="15" customHeight="1" x14ac:dyDescent="0.2">
      <c r="A165" s="349"/>
      <c r="B165" s="220"/>
      <c r="C165" s="220"/>
      <c r="D165" s="220"/>
      <c r="E165" s="220"/>
      <c r="F165" s="220"/>
      <c r="G165" s="247"/>
      <c r="H165" s="220"/>
      <c r="I165" s="221"/>
    </row>
    <row r="166" spans="1:10" ht="15" customHeight="1" x14ac:dyDescent="0.2">
      <c r="A166" s="349"/>
      <c r="B166" s="220"/>
      <c r="C166" s="220"/>
      <c r="D166" s="220"/>
      <c r="E166" s="220"/>
      <c r="F166" s="220"/>
      <c r="G166" s="247"/>
      <c r="H166" s="220"/>
      <c r="I166" s="221"/>
    </row>
    <row r="167" spans="1:10" ht="15" customHeight="1" x14ac:dyDescent="0.2">
      <c r="A167" s="349"/>
      <c r="B167" s="220"/>
      <c r="C167" s="220"/>
      <c r="D167" s="220"/>
      <c r="E167" s="220"/>
      <c r="F167" s="220"/>
      <c r="G167" s="247"/>
      <c r="H167" s="220"/>
      <c r="I167" s="221"/>
    </row>
    <row r="168" spans="1:10" s="228" customFormat="1" ht="15" customHeight="1" x14ac:dyDescent="0.2">
      <c r="A168" s="176"/>
      <c r="B168" s="178"/>
      <c r="C168" s="178"/>
      <c r="D168" s="178"/>
      <c r="E168" s="178"/>
      <c r="F168" s="178"/>
      <c r="G168" s="247"/>
      <c r="H168" s="184" t="s">
        <v>341</v>
      </c>
      <c r="I168" s="312">
        <f>SUM(G103:G167)</f>
        <v>0</v>
      </c>
      <c r="J168" s="176"/>
    </row>
    <row r="169" spans="1:10" s="228" customFormat="1" ht="15" customHeight="1" x14ac:dyDescent="0.25">
      <c r="A169" s="356" t="s">
        <v>181</v>
      </c>
      <c r="B169" s="358" t="s">
        <v>182</v>
      </c>
      <c r="C169" s="359"/>
      <c r="D169" s="359"/>
      <c r="E169" s="359"/>
      <c r="F169" s="359"/>
      <c r="G169" s="360"/>
      <c r="H169" s="226"/>
      <c r="I169" s="227"/>
    </row>
    <row r="170" spans="1:10" ht="15" customHeight="1" x14ac:dyDescent="0.25">
      <c r="A170" s="356"/>
      <c r="B170" s="361" t="s">
        <v>342</v>
      </c>
      <c r="C170" s="361"/>
      <c r="D170" s="361"/>
      <c r="E170" s="361"/>
      <c r="F170" s="361"/>
      <c r="G170" s="361"/>
      <c r="H170" s="226"/>
      <c r="I170" s="227"/>
      <c r="J170" s="228"/>
    </row>
    <row r="171" spans="1:10" ht="15" customHeight="1" x14ac:dyDescent="0.25">
      <c r="A171" s="357"/>
      <c r="B171" s="186" t="s">
        <v>182</v>
      </c>
      <c r="C171" s="186" t="s">
        <v>184</v>
      </c>
      <c r="D171" s="186" t="s">
        <v>185</v>
      </c>
      <c r="E171" s="186" t="s">
        <v>186</v>
      </c>
      <c r="F171" s="186" t="s">
        <v>187</v>
      </c>
      <c r="G171" s="212" t="s">
        <v>188</v>
      </c>
      <c r="H171" s="186" t="s">
        <v>149</v>
      </c>
      <c r="I171" s="185" t="s">
        <v>189</v>
      </c>
    </row>
    <row r="172" spans="1:10" ht="15" customHeight="1" x14ac:dyDescent="0.2">
      <c r="A172" s="355" t="s">
        <v>190</v>
      </c>
      <c r="B172" s="213"/>
      <c r="C172" s="213"/>
      <c r="D172" s="213"/>
      <c r="E172" s="213"/>
      <c r="F172" s="213"/>
      <c r="G172" s="247"/>
      <c r="H172" s="213"/>
      <c r="I172" s="214"/>
    </row>
    <row r="173" spans="1:10" ht="15" customHeight="1" x14ac:dyDescent="0.2">
      <c r="A173" s="355"/>
      <c r="B173" s="213"/>
      <c r="C173" s="213"/>
      <c r="D173" s="213"/>
      <c r="E173" s="213"/>
      <c r="F173" s="213"/>
      <c r="G173" s="247"/>
      <c r="H173" s="213"/>
      <c r="I173" s="214"/>
    </row>
    <row r="174" spans="1:10" ht="15" customHeight="1" x14ac:dyDescent="0.2">
      <c r="A174" s="355"/>
      <c r="B174" s="213"/>
      <c r="C174" s="213"/>
      <c r="D174" s="213"/>
      <c r="E174" s="213"/>
      <c r="F174" s="213"/>
      <c r="G174" s="247"/>
      <c r="H174" s="213"/>
      <c r="I174" s="214"/>
    </row>
    <row r="175" spans="1:10" ht="15" customHeight="1" x14ac:dyDescent="0.2">
      <c r="A175" s="355"/>
      <c r="B175" s="213"/>
      <c r="C175" s="213"/>
      <c r="D175" s="213"/>
      <c r="E175" s="213"/>
      <c r="F175" s="213"/>
      <c r="G175" s="247"/>
      <c r="H175" s="213"/>
      <c r="I175" s="214"/>
    </row>
    <row r="176" spans="1:10" ht="15" customHeight="1" x14ac:dyDescent="0.2">
      <c r="A176" s="355"/>
      <c r="B176" s="213"/>
      <c r="C176" s="213"/>
      <c r="D176" s="213"/>
      <c r="E176" s="213"/>
      <c r="F176" s="213"/>
      <c r="G176" s="247"/>
      <c r="H176" s="213"/>
      <c r="I176" s="214"/>
    </row>
    <row r="177" spans="1:9" ht="15" customHeight="1" x14ac:dyDescent="0.2">
      <c r="A177" s="355"/>
      <c r="B177" s="213"/>
      <c r="C177" s="213"/>
      <c r="D177" s="213"/>
      <c r="E177" s="213"/>
      <c r="F177" s="213"/>
      <c r="G177" s="247"/>
      <c r="H177" s="213"/>
      <c r="I177" s="214"/>
    </row>
    <row r="178" spans="1:9" ht="15" customHeight="1" x14ac:dyDescent="0.2">
      <c r="A178" s="355"/>
      <c r="B178" s="213"/>
      <c r="C178" s="213"/>
      <c r="D178" s="213"/>
      <c r="E178" s="213"/>
      <c r="F178" s="213"/>
      <c r="G178" s="247"/>
      <c r="H178" s="213"/>
      <c r="I178" s="214"/>
    </row>
    <row r="179" spans="1:9" ht="15" customHeight="1" x14ac:dyDescent="0.2">
      <c r="A179" s="355"/>
      <c r="B179" s="213"/>
      <c r="C179" s="213"/>
      <c r="D179" s="213"/>
      <c r="E179" s="213"/>
      <c r="F179" s="213"/>
      <c r="G179" s="247"/>
      <c r="H179" s="213"/>
      <c r="I179" s="214"/>
    </row>
    <row r="180" spans="1:9" ht="15" customHeight="1" x14ac:dyDescent="0.2">
      <c r="A180" s="355"/>
      <c r="B180" s="213"/>
      <c r="C180" s="213"/>
      <c r="D180" s="213"/>
      <c r="E180" s="213"/>
      <c r="F180" s="213"/>
      <c r="G180" s="247"/>
      <c r="H180" s="213"/>
      <c r="I180" s="214"/>
    </row>
    <row r="181" spans="1:9" ht="15" customHeight="1" x14ac:dyDescent="0.2">
      <c r="A181" s="355"/>
      <c r="B181" s="213"/>
      <c r="C181" s="213"/>
      <c r="D181" s="213"/>
      <c r="E181" s="213"/>
      <c r="F181" s="213"/>
      <c r="G181" s="247"/>
      <c r="H181" s="213"/>
      <c r="I181" s="214"/>
    </row>
    <row r="182" spans="1:9" ht="15" customHeight="1" x14ac:dyDescent="0.2">
      <c r="A182" s="355"/>
      <c r="B182" s="213"/>
      <c r="C182" s="213"/>
      <c r="D182" s="213"/>
      <c r="E182" s="213"/>
      <c r="F182" s="213"/>
      <c r="G182" s="247"/>
      <c r="H182" s="213"/>
      <c r="I182" s="214"/>
    </row>
    <row r="183" spans="1:9" ht="15" customHeight="1" x14ac:dyDescent="0.2">
      <c r="A183" s="355"/>
      <c r="B183" s="213"/>
      <c r="C183" s="213"/>
      <c r="D183" s="213"/>
      <c r="E183" s="213"/>
      <c r="F183" s="213"/>
      <c r="G183" s="247"/>
      <c r="H183" s="213"/>
      <c r="I183" s="214"/>
    </row>
    <row r="184" spans="1:9" ht="15" customHeight="1" x14ac:dyDescent="0.2">
      <c r="A184" s="355"/>
      <c r="B184" s="213"/>
      <c r="C184" s="213"/>
      <c r="D184" s="213"/>
      <c r="E184" s="213"/>
      <c r="F184" s="213"/>
      <c r="G184" s="247"/>
      <c r="H184" s="213"/>
      <c r="I184" s="214"/>
    </row>
    <row r="185" spans="1:9" ht="15" customHeight="1" x14ac:dyDescent="0.2">
      <c r="A185" s="355"/>
      <c r="B185" s="213"/>
      <c r="C185" s="213"/>
      <c r="D185" s="213"/>
      <c r="E185" s="213"/>
      <c r="F185" s="213"/>
      <c r="G185" s="247"/>
      <c r="H185" s="213"/>
      <c r="I185" s="214"/>
    </row>
    <row r="186" spans="1:9" ht="15" customHeight="1" x14ac:dyDescent="0.2">
      <c r="A186" s="355"/>
      <c r="B186" s="213"/>
      <c r="C186" s="213"/>
      <c r="D186" s="213"/>
      <c r="E186" s="213"/>
      <c r="F186" s="213"/>
      <c r="G186" s="247"/>
      <c r="H186" s="213"/>
      <c r="I186" s="214"/>
    </row>
    <row r="187" spans="1:9" ht="15" customHeight="1" x14ac:dyDescent="0.2">
      <c r="A187" s="355"/>
      <c r="B187" s="213"/>
      <c r="C187" s="213"/>
      <c r="D187" s="213"/>
      <c r="E187" s="213"/>
      <c r="F187" s="213"/>
      <c r="G187" s="247"/>
      <c r="H187" s="213"/>
      <c r="I187" s="214"/>
    </row>
    <row r="188" spans="1:9" ht="15" customHeight="1" x14ac:dyDescent="0.2">
      <c r="A188" s="355"/>
      <c r="B188" s="213"/>
      <c r="C188" s="213"/>
      <c r="D188" s="213"/>
      <c r="E188" s="213"/>
      <c r="F188" s="213"/>
      <c r="G188" s="247"/>
      <c r="H188" s="213"/>
      <c r="I188" s="214"/>
    </row>
    <row r="189" spans="1:9" ht="15" customHeight="1" x14ac:dyDescent="0.2">
      <c r="A189" s="355"/>
      <c r="B189" s="213"/>
      <c r="C189" s="213"/>
      <c r="D189" s="213"/>
      <c r="E189" s="213"/>
      <c r="F189" s="213"/>
      <c r="G189" s="247"/>
      <c r="H189" s="213"/>
      <c r="I189" s="214"/>
    </row>
    <row r="190" spans="1:9" ht="15" customHeight="1" x14ac:dyDescent="0.2">
      <c r="A190" s="355"/>
      <c r="B190" s="213"/>
      <c r="C190" s="213"/>
      <c r="D190" s="213"/>
      <c r="E190" s="213"/>
      <c r="F190" s="213"/>
      <c r="G190" s="247"/>
      <c r="H190" s="213"/>
      <c r="I190" s="214"/>
    </row>
    <row r="191" spans="1:9" ht="15" customHeight="1" x14ac:dyDescent="0.2">
      <c r="A191" s="355"/>
      <c r="B191" s="213"/>
      <c r="C191" s="213"/>
      <c r="D191" s="213"/>
      <c r="E191" s="213"/>
      <c r="F191" s="213"/>
      <c r="G191" s="247"/>
      <c r="H191" s="213"/>
      <c r="I191" s="214"/>
    </row>
    <row r="192" spans="1:9" ht="15" customHeight="1" x14ac:dyDescent="0.2">
      <c r="A192" s="355"/>
      <c r="B192" s="213"/>
      <c r="C192" s="213"/>
      <c r="D192" s="213"/>
      <c r="E192" s="213"/>
      <c r="F192" s="213"/>
      <c r="G192" s="247"/>
      <c r="H192" s="213"/>
      <c r="I192" s="214"/>
    </row>
    <row r="193" spans="1:9" ht="15" customHeight="1" x14ac:dyDescent="0.2">
      <c r="A193" s="355"/>
      <c r="B193" s="213"/>
      <c r="C193" s="213"/>
      <c r="D193" s="213"/>
      <c r="E193" s="213"/>
      <c r="F193" s="213"/>
      <c r="G193" s="247"/>
      <c r="H193" s="213"/>
      <c r="I193" s="214"/>
    </row>
    <row r="194" spans="1:9" ht="15" customHeight="1" x14ac:dyDescent="0.2">
      <c r="A194" s="350" t="s">
        <v>210</v>
      </c>
      <c r="B194" s="217"/>
      <c r="C194" s="217"/>
      <c r="D194" s="217"/>
      <c r="E194" s="217"/>
      <c r="F194" s="217"/>
      <c r="G194" s="247"/>
      <c r="H194" s="217"/>
      <c r="I194" s="218"/>
    </row>
    <row r="195" spans="1:9" ht="15" customHeight="1" x14ac:dyDescent="0.2">
      <c r="A195" s="350"/>
      <c r="B195" s="217"/>
      <c r="C195" s="217"/>
      <c r="D195" s="217"/>
      <c r="E195" s="217"/>
      <c r="F195" s="217"/>
      <c r="G195" s="247"/>
      <c r="H195" s="217"/>
      <c r="I195" s="218"/>
    </row>
    <row r="196" spans="1:9" ht="15" customHeight="1" x14ac:dyDescent="0.2">
      <c r="A196" s="350"/>
      <c r="B196" s="217"/>
      <c r="C196" s="217"/>
      <c r="D196" s="217"/>
      <c r="E196" s="217"/>
      <c r="F196" s="217"/>
      <c r="G196" s="247"/>
      <c r="H196" s="217"/>
      <c r="I196" s="218"/>
    </row>
    <row r="197" spans="1:9" ht="15" customHeight="1" x14ac:dyDescent="0.2">
      <c r="A197" s="350"/>
      <c r="B197" s="217"/>
      <c r="C197" s="217"/>
      <c r="D197" s="217"/>
      <c r="E197" s="217"/>
      <c r="F197" s="217"/>
      <c r="G197" s="247"/>
      <c r="H197" s="217"/>
      <c r="I197" s="218"/>
    </row>
    <row r="198" spans="1:9" ht="15" customHeight="1" x14ac:dyDescent="0.2">
      <c r="A198" s="350"/>
      <c r="B198" s="217"/>
      <c r="C198" s="217"/>
      <c r="D198" s="217"/>
      <c r="E198" s="217"/>
      <c r="F198" s="217"/>
      <c r="G198" s="247"/>
      <c r="H198" s="217"/>
      <c r="I198" s="218"/>
    </row>
    <row r="199" spans="1:9" ht="15" customHeight="1" x14ac:dyDescent="0.2">
      <c r="A199" s="350"/>
      <c r="B199" s="217"/>
      <c r="C199" s="217"/>
      <c r="D199" s="217"/>
      <c r="E199" s="217"/>
      <c r="F199" s="217"/>
      <c r="G199" s="247"/>
      <c r="H199" s="217"/>
      <c r="I199" s="218"/>
    </row>
    <row r="200" spans="1:9" ht="15" customHeight="1" x14ac:dyDescent="0.2">
      <c r="A200" s="350"/>
      <c r="B200" s="217"/>
      <c r="C200" s="217"/>
      <c r="D200" s="217"/>
      <c r="E200" s="217"/>
      <c r="F200" s="217"/>
      <c r="G200" s="247"/>
      <c r="H200" s="217"/>
      <c r="I200" s="218"/>
    </row>
    <row r="201" spans="1:9" ht="15" customHeight="1" x14ac:dyDescent="0.2">
      <c r="A201" s="350"/>
      <c r="B201" s="217"/>
      <c r="C201" s="217"/>
      <c r="D201" s="217"/>
      <c r="E201" s="217"/>
      <c r="F201" s="217"/>
      <c r="G201" s="247"/>
      <c r="H201" s="217"/>
      <c r="I201" s="218"/>
    </row>
    <row r="202" spans="1:9" ht="15" customHeight="1" x14ac:dyDescent="0.2">
      <c r="A202" s="350"/>
      <c r="B202" s="217"/>
      <c r="C202" s="217"/>
      <c r="D202" s="217"/>
      <c r="E202" s="217"/>
      <c r="F202" s="217"/>
      <c r="G202" s="247"/>
      <c r="H202" s="217"/>
      <c r="I202" s="218"/>
    </row>
    <row r="203" spans="1:9" ht="15" customHeight="1" x14ac:dyDescent="0.2">
      <c r="A203" s="350"/>
      <c r="B203" s="217"/>
      <c r="C203" s="217"/>
      <c r="D203" s="217"/>
      <c r="E203" s="217"/>
      <c r="F203" s="217"/>
      <c r="G203" s="247"/>
      <c r="H203" s="217"/>
      <c r="I203" s="218"/>
    </row>
    <row r="204" spans="1:9" ht="15" customHeight="1" x14ac:dyDescent="0.2">
      <c r="A204" s="350"/>
      <c r="B204" s="217"/>
      <c r="C204" s="217"/>
      <c r="D204" s="217"/>
      <c r="E204" s="217"/>
      <c r="F204" s="217"/>
      <c r="G204" s="247"/>
      <c r="H204" s="217"/>
      <c r="I204" s="218"/>
    </row>
    <row r="205" spans="1:9" ht="15" customHeight="1" x14ac:dyDescent="0.2">
      <c r="A205" s="350"/>
      <c r="B205" s="217"/>
      <c r="C205" s="217"/>
      <c r="D205" s="217"/>
      <c r="E205" s="217"/>
      <c r="F205" s="217"/>
      <c r="G205" s="247"/>
      <c r="H205" s="217"/>
      <c r="I205" s="218"/>
    </row>
    <row r="206" spans="1:9" ht="15" customHeight="1" x14ac:dyDescent="0.2">
      <c r="A206" s="350"/>
      <c r="B206" s="217"/>
      <c r="C206" s="217"/>
      <c r="D206" s="217"/>
      <c r="E206" s="217"/>
      <c r="F206" s="217"/>
      <c r="G206" s="247"/>
      <c r="H206" s="217"/>
      <c r="I206" s="218"/>
    </row>
    <row r="207" spans="1:9" ht="15" customHeight="1" x14ac:dyDescent="0.2">
      <c r="A207" s="350"/>
      <c r="B207" s="217"/>
      <c r="C207" s="217"/>
      <c r="D207" s="217"/>
      <c r="E207" s="217"/>
      <c r="F207" s="217"/>
      <c r="G207" s="247"/>
      <c r="H207" s="217"/>
      <c r="I207" s="218"/>
    </row>
    <row r="208" spans="1:9" ht="15" customHeight="1" x14ac:dyDescent="0.2">
      <c r="A208" s="350"/>
      <c r="B208" s="217"/>
      <c r="C208" s="217"/>
      <c r="D208" s="217"/>
      <c r="E208" s="217"/>
      <c r="F208" s="217"/>
      <c r="G208" s="247"/>
      <c r="H208" s="217"/>
      <c r="I208" s="218"/>
    </row>
    <row r="209" spans="1:9" ht="15" customHeight="1" x14ac:dyDescent="0.2">
      <c r="A209" s="350"/>
      <c r="B209" s="217"/>
      <c r="C209" s="217"/>
      <c r="D209" s="217"/>
      <c r="E209" s="217"/>
      <c r="F209" s="217"/>
      <c r="G209" s="247"/>
      <c r="H209" s="217"/>
      <c r="I209" s="218"/>
    </row>
    <row r="210" spans="1:9" ht="15" customHeight="1" x14ac:dyDescent="0.2">
      <c r="A210" s="350"/>
      <c r="B210" s="217"/>
      <c r="C210" s="217"/>
      <c r="D210" s="217"/>
      <c r="E210" s="217"/>
      <c r="F210" s="217"/>
      <c r="G210" s="247"/>
      <c r="H210" s="217"/>
      <c r="I210" s="218"/>
    </row>
    <row r="211" spans="1:9" ht="15" customHeight="1" x14ac:dyDescent="0.2">
      <c r="A211" s="350"/>
      <c r="B211" s="217"/>
      <c r="C211" s="217"/>
      <c r="D211" s="217"/>
      <c r="E211" s="217"/>
      <c r="F211" s="217"/>
      <c r="G211" s="247"/>
      <c r="H211" s="217"/>
      <c r="I211" s="218"/>
    </row>
    <row r="212" spans="1:9" ht="15" customHeight="1" x14ac:dyDescent="0.2">
      <c r="A212" s="350"/>
      <c r="B212" s="217"/>
      <c r="C212" s="217"/>
      <c r="D212" s="217"/>
      <c r="E212" s="217"/>
      <c r="F212" s="217"/>
      <c r="G212" s="247"/>
      <c r="H212" s="217"/>
      <c r="I212" s="218"/>
    </row>
    <row r="213" spans="1:9" ht="15" customHeight="1" x14ac:dyDescent="0.2">
      <c r="A213" s="350"/>
      <c r="B213" s="217"/>
      <c r="C213" s="217"/>
      <c r="D213" s="217"/>
      <c r="E213" s="217"/>
      <c r="F213" s="217"/>
      <c r="G213" s="247"/>
      <c r="H213" s="217"/>
      <c r="I213" s="218"/>
    </row>
    <row r="214" spans="1:9" ht="15" customHeight="1" x14ac:dyDescent="0.2">
      <c r="A214" s="350"/>
      <c r="B214" s="217"/>
      <c r="C214" s="217"/>
      <c r="D214" s="217"/>
      <c r="E214" s="217"/>
      <c r="F214" s="217"/>
      <c r="G214" s="247"/>
      <c r="H214" s="217"/>
      <c r="I214" s="218"/>
    </row>
    <row r="215" spans="1:9" ht="15" customHeight="1" x14ac:dyDescent="0.2">
      <c r="A215" s="349" t="s">
        <v>232</v>
      </c>
      <c r="B215" s="220"/>
      <c r="C215" s="220"/>
      <c r="D215" s="220"/>
      <c r="E215" s="220"/>
      <c r="F215" s="220"/>
      <c r="G215" s="247"/>
      <c r="H215" s="220"/>
      <c r="I215" s="221"/>
    </row>
    <row r="216" spans="1:9" ht="15" customHeight="1" x14ac:dyDescent="0.2">
      <c r="A216" s="349"/>
      <c r="B216" s="220"/>
      <c r="C216" s="220"/>
      <c r="D216" s="220"/>
      <c r="E216" s="220"/>
      <c r="F216" s="220"/>
      <c r="G216" s="247"/>
      <c r="H216" s="220"/>
      <c r="I216" s="221"/>
    </row>
    <row r="217" spans="1:9" ht="15" customHeight="1" x14ac:dyDescent="0.2">
      <c r="A217" s="349"/>
      <c r="B217" s="220"/>
      <c r="C217" s="220"/>
      <c r="D217" s="220"/>
      <c r="E217" s="220"/>
      <c r="F217" s="220"/>
      <c r="G217" s="247"/>
      <c r="H217" s="220"/>
      <c r="I217" s="221"/>
    </row>
    <row r="218" spans="1:9" ht="15" customHeight="1" x14ac:dyDescent="0.2">
      <c r="A218" s="349"/>
      <c r="B218" s="220"/>
      <c r="C218" s="220"/>
      <c r="D218" s="220"/>
      <c r="E218" s="220"/>
      <c r="F218" s="220"/>
      <c r="G218" s="247"/>
      <c r="H218" s="220"/>
      <c r="I218" s="221"/>
    </row>
    <row r="219" spans="1:9" ht="15" customHeight="1" x14ac:dyDescent="0.2">
      <c r="A219" s="349"/>
      <c r="B219" s="220"/>
      <c r="C219" s="220"/>
      <c r="D219" s="220"/>
      <c r="E219" s="220"/>
      <c r="F219" s="220"/>
      <c r="G219" s="247"/>
      <c r="H219" s="220"/>
      <c r="I219" s="221"/>
    </row>
    <row r="220" spans="1:9" ht="15" customHeight="1" x14ac:dyDescent="0.2">
      <c r="A220" s="349"/>
      <c r="B220" s="220"/>
      <c r="C220" s="220"/>
      <c r="D220" s="220"/>
      <c r="E220" s="220"/>
      <c r="F220" s="220"/>
      <c r="G220" s="247"/>
      <c r="H220" s="220"/>
      <c r="I220" s="221"/>
    </row>
    <row r="221" spans="1:9" ht="15" customHeight="1" x14ac:dyDescent="0.2">
      <c r="A221" s="349"/>
      <c r="B221" s="220"/>
      <c r="C221" s="220"/>
      <c r="D221" s="220"/>
      <c r="E221" s="220"/>
      <c r="F221" s="220"/>
      <c r="G221" s="247"/>
      <c r="H221" s="220"/>
      <c r="I221" s="221"/>
    </row>
    <row r="222" spans="1:9" ht="15" customHeight="1" x14ac:dyDescent="0.2">
      <c r="A222" s="349"/>
      <c r="B222" s="220"/>
      <c r="C222" s="220"/>
      <c r="D222" s="220"/>
      <c r="E222" s="220"/>
      <c r="F222" s="220"/>
      <c r="G222" s="247"/>
      <c r="H222" s="220"/>
      <c r="I222" s="221"/>
    </row>
    <row r="223" spans="1:9" ht="15" customHeight="1" x14ac:dyDescent="0.2">
      <c r="A223" s="349"/>
      <c r="B223" s="220"/>
      <c r="C223" s="220"/>
      <c r="D223" s="220"/>
      <c r="E223" s="220"/>
      <c r="F223" s="220"/>
      <c r="G223" s="247"/>
      <c r="H223" s="220"/>
      <c r="I223" s="221"/>
    </row>
    <row r="224" spans="1:9" ht="15" customHeight="1" x14ac:dyDescent="0.2">
      <c r="A224" s="349"/>
      <c r="B224" s="220"/>
      <c r="C224" s="220"/>
      <c r="D224" s="220"/>
      <c r="E224" s="220"/>
      <c r="F224" s="220"/>
      <c r="G224" s="247"/>
      <c r="H224" s="220"/>
      <c r="I224" s="221"/>
    </row>
    <row r="225" spans="1:10" ht="15" customHeight="1" x14ac:dyDescent="0.2">
      <c r="A225" s="349"/>
      <c r="B225" s="220"/>
      <c r="C225" s="220"/>
      <c r="D225" s="220"/>
      <c r="E225" s="220"/>
      <c r="F225" s="220"/>
      <c r="G225" s="247"/>
      <c r="H225" s="220"/>
      <c r="I225" s="221"/>
    </row>
    <row r="226" spans="1:10" ht="15" customHeight="1" x14ac:dyDescent="0.2">
      <c r="A226" s="349"/>
      <c r="B226" s="220"/>
      <c r="C226" s="220"/>
      <c r="D226" s="220"/>
      <c r="E226" s="220"/>
      <c r="F226" s="220"/>
      <c r="G226" s="247"/>
      <c r="H226" s="220"/>
      <c r="I226" s="221"/>
    </row>
    <row r="227" spans="1:10" ht="15" customHeight="1" x14ac:dyDescent="0.2">
      <c r="A227" s="349"/>
      <c r="B227" s="220"/>
      <c r="C227" s="220"/>
      <c r="D227" s="220"/>
      <c r="E227" s="220"/>
      <c r="F227" s="220"/>
      <c r="G227" s="247"/>
      <c r="H227" s="220"/>
      <c r="I227" s="221"/>
    </row>
    <row r="228" spans="1:10" ht="15" customHeight="1" x14ac:dyDescent="0.2">
      <c r="A228" s="349"/>
      <c r="B228" s="220"/>
      <c r="C228" s="220"/>
      <c r="D228" s="220"/>
      <c r="E228" s="220"/>
      <c r="F228" s="220"/>
      <c r="G228" s="247"/>
      <c r="H228" s="220"/>
      <c r="I228" s="221"/>
    </row>
    <row r="229" spans="1:10" ht="15" customHeight="1" x14ac:dyDescent="0.2">
      <c r="A229" s="349"/>
      <c r="B229" s="220"/>
      <c r="C229" s="220"/>
      <c r="D229" s="220"/>
      <c r="E229" s="220"/>
      <c r="F229" s="220"/>
      <c r="G229" s="247"/>
      <c r="H229" s="220"/>
      <c r="I229" s="221"/>
    </row>
    <row r="230" spans="1:10" ht="15" customHeight="1" x14ac:dyDescent="0.2">
      <c r="A230" s="349"/>
      <c r="B230" s="220"/>
      <c r="C230" s="220"/>
      <c r="D230" s="220"/>
      <c r="E230" s="220"/>
      <c r="F230" s="220"/>
      <c r="G230" s="247"/>
      <c r="H230" s="220"/>
      <c r="I230" s="221"/>
    </row>
    <row r="231" spans="1:10" ht="15" customHeight="1" x14ac:dyDescent="0.2">
      <c r="A231" s="349"/>
      <c r="B231" s="220"/>
      <c r="C231" s="220"/>
      <c r="D231" s="220"/>
      <c r="E231" s="220"/>
      <c r="F231" s="220"/>
      <c r="G231" s="247"/>
      <c r="H231" s="220"/>
      <c r="I231" s="221"/>
    </row>
    <row r="232" spans="1:10" ht="15" customHeight="1" x14ac:dyDescent="0.2">
      <c r="A232" s="349"/>
      <c r="B232" s="220"/>
      <c r="C232" s="220"/>
      <c r="D232" s="220"/>
      <c r="E232" s="220"/>
      <c r="F232" s="220"/>
      <c r="G232" s="247"/>
      <c r="H232" s="220"/>
      <c r="I232" s="221"/>
    </row>
    <row r="233" spans="1:10" ht="7.5" customHeight="1" x14ac:dyDescent="0.2">
      <c r="A233" s="349"/>
      <c r="B233" s="220"/>
      <c r="C233" s="220"/>
      <c r="D233" s="220"/>
      <c r="E233" s="220"/>
      <c r="F233" s="220"/>
      <c r="G233" s="247"/>
      <c r="H233" s="220"/>
      <c r="I233" s="221"/>
    </row>
    <row r="234" spans="1:10" ht="15" customHeight="1" x14ac:dyDescent="0.2">
      <c r="A234" s="349"/>
      <c r="B234" s="220"/>
      <c r="C234" s="220"/>
      <c r="D234" s="220"/>
      <c r="E234" s="220"/>
      <c r="F234" s="220"/>
      <c r="G234" s="247"/>
      <c r="H234" s="220"/>
      <c r="I234" s="221"/>
    </row>
    <row r="235" spans="1:10" ht="15" customHeight="1" x14ac:dyDescent="0.2">
      <c r="A235" s="349"/>
      <c r="B235" s="220"/>
      <c r="C235" s="220"/>
      <c r="D235" s="220"/>
      <c r="E235" s="220"/>
      <c r="F235" s="220"/>
      <c r="G235" s="247"/>
      <c r="H235" s="220"/>
      <c r="I235" s="221"/>
    </row>
    <row r="236" spans="1:10" ht="15" customHeight="1" x14ac:dyDescent="0.2">
      <c r="A236" s="349"/>
      <c r="B236" s="220"/>
      <c r="C236" s="220"/>
      <c r="D236" s="220"/>
      <c r="E236" s="220"/>
      <c r="F236" s="220"/>
      <c r="G236" s="247"/>
      <c r="H236" s="220"/>
      <c r="I236" s="221"/>
    </row>
    <row r="237" spans="1:10" s="231" customFormat="1" ht="15" customHeight="1" x14ac:dyDescent="0.2">
      <c r="A237" s="176"/>
      <c r="B237" s="178"/>
      <c r="C237" s="178"/>
      <c r="D237" s="178"/>
      <c r="E237" s="178"/>
      <c r="F237" s="178"/>
      <c r="G237" s="247"/>
      <c r="H237" s="184" t="s">
        <v>434</v>
      </c>
      <c r="I237" s="312">
        <f>SUM(G172:G236)</f>
        <v>0</v>
      </c>
      <c r="J237" s="176"/>
    </row>
    <row r="238" spans="1:10" s="231" customFormat="1" ht="15" customHeight="1" x14ac:dyDescent="0.25">
      <c r="A238" s="362" t="s">
        <v>181</v>
      </c>
      <c r="B238" s="364" t="s">
        <v>182</v>
      </c>
      <c r="C238" s="365"/>
      <c r="D238" s="365"/>
      <c r="E238" s="365"/>
      <c r="F238" s="365"/>
      <c r="G238" s="366"/>
      <c r="H238" s="229"/>
      <c r="I238" s="230"/>
    </row>
    <row r="239" spans="1:10" ht="15" customHeight="1" x14ac:dyDescent="0.25">
      <c r="A239" s="362"/>
      <c r="B239" s="367" t="s">
        <v>435</v>
      </c>
      <c r="C239" s="367"/>
      <c r="D239" s="367"/>
      <c r="E239" s="367"/>
      <c r="F239" s="367"/>
      <c r="G239" s="367"/>
      <c r="H239" s="229"/>
      <c r="I239" s="230"/>
      <c r="J239" s="231"/>
    </row>
    <row r="240" spans="1:10" ht="15" customHeight="1" x14ac:dyDescent="0.25">
      <c r="A240" s="363"/>
      <c r="B240" s="186" t="s">
        <v>182</v>
      </c>
      <c r="C240" s="186" t="s">
        <v>184</v>
      </c>
      <c r="D240" s="186" t="s">
        <v>185</v>
      </c>
      <c r="E240" s="186" t="s">
        <v>186</v>
      </c>
      <c r="F240" s="186" t="s">
        <v>187</v>
      </c>
      <c r="G240" s="256" t="s">
        <v>188</v>
      </c>
      <c r="H240" s="186" t="s">
        <v>149</v>
      </c>
      <c r="I240" s="185" t="s">
        <v>189</v>
      </c>
    </row>
    <row r="241" spans="1:9" ht="15" customHeight="1" x14ac:dyDescent="0.2">
      <c r="A241" s="355" t="s">
        <v>190</v>
      </c>
      <c r="B241" s="213"/>
      <c r="C241" s="213"/>
      <c r="D241" s="213"/>
      <c r="E241" s="213"/>
      <c r="F241" s="213"/>
      <c r="G241" s="247"/>
      <c r="H241" s="213"/>
      <c r="I241" s="214"/>
    </row>
    <row r="242" spans="1:9" ht="15" customHeight="1" x14ac:dyDescent="0.2">
      <c r="A242" s="355"/>
      <c r="B242" s="213"/>
      <c r="C242" s="213"/>
      <c r="D242" s="213"/>
      <c r="E242" s="213"/>
      <c r="F242" s="213"/>
      <c r="G242" s="247"/>
      <c r="H242" s="213"/>
      <c r="I242" s="214"/>
    </row>
    <row r="243" spans="1:9" ht="15" customHeight="1" x14ac:dyDescent="0.2">
      <c r="A243" s="355"/>
      <c r="B243" s="213"/>
      <c r="C243" s="213"/>
      <c r="D243" s="213"/>
      <c r="E243" s="213"/>
      <c r="F243" s="213"/>
      <c r="G243" s="247"/>
      <c r="H243" s="213"/>
      <c r="I243" s="214"/>
    </row>
    <row r="244" spans="1:9" ht="15" customHeight="1" x14ac:dyDescent="0.2">
      <c r="A244" s="355"/>
      <c r="B244" s="213"/>
      <c r="C244" s="213"/>
      <c r="D244" s="213"/>
      <c r="E244" s="213"/>
      <c r="F244" s="213"/>
      <c r="G244" s="247"/>
      <c r="H244" s="213"/>
      <c r="I244" s="214"/>
    </row>
    <row r="245" spans="1:9" ht="15" customHeight="1" x14ac:dyDescent="0.2">
      <c r="A245" s="355"/>
      <c r="B245" s="213"/>
      <c r="C245" s="213"/>
      <c r="D245" s="213"/>
      <c r="E245" s="213"/>
      <c r="F245" s="213"/>
      <c r="G245" s="247"/>
      <c r="H245" s="213"/>
      <c r="I245" s="214"/>
    </row>
    <row r="246" spans="1:9" ht="15" customHeight="1" x14ac:dyDescent="0.2">
      <c r="A246" s="355"/>
      <c r="B246" s="213"/>
      <c r="C246" s="213"/>
      <c r="D246" s="213"/>
      <c r="E246" s="213"/>
      <c r="F246" s="213"/>
      <c r="G246" s="247"/>
      <c r="H246" s="213"/>
      <c r="I246" s="214"/>
    </row>
    <row r="247" spans="1:9" ht="15" customHeight="1" x14ac:dyDescent="0.2">
      <c r="A247" s="355"/>
      <c r="B247" s="213"/>
      <c r="C247" s="213"/>
      <c r="D247" s="213"/>
      <c r="E247" s="213"/>
      <c r="F247" s="213"/>
      <c r="G247" s="247"/>
      <c r="H247" s="213"/>
      <c r="I247" s="214"/>
    </row>
    <row r="248" spans="1:9" ht="15" customHeight="1" x14ac:dyDescent="0.2">
      <c r="A248" s="355"/>
      <c r="B248" s="213"/>
      <c r="C248" s="213"/>
      <c r="D248" s="213"/>
      <c r="E248" s="213"/>
      <c r="F248" s="213"/>
      <c r="G248" s="247"/>
      <c r="H248" s="213"/>
      <c r="I248" s="214"/>
    </row>
    <row r="249" spans="1:9" ht="15" customHeight="1" x14ac:dyDescent="0.2">
      <c r="A249" s="355"/>
      <c r="B249" s="213"/>
      <c r="C249" s="213"/>
      <c r="D249" s="213"/>
      <c r="E249" s="213"/>
      <c r="F249" s="213"/>
      <c r="G249" s="247"/>
      <c r="H249" s="213"/>
      <c r="I249" s="214"/>
    </row>
    <row r="250" spans="1:9" ht="15" customHeight="1" x14ac:dyDescent="0.2">
      <c r="A250" s="355"/>
      <c r="B250" s="213"/>
      <c r="C250" s="213"/>
      <c r="D250" s="213"/>
      <c r="E250" s="213"/>
      <c r="F250" s="213"/>
      <c r="G250" s="247"/>
      <c r="H250" s="213"/>
      <c r="I250" s="214"/>
    </row>
    <row r="251" spans="1:9" ht="15" customHeight="1" x14ac:dyDescent="0.2">
      <c r="A251" s="355"/>
      <c r="B251" s="213"/>
      <c r="C251" s="213"/>
      <c r="D251" s="213"/>
      <c r="E251" s="213"/>
      <c r="F251" s="213"/>
      <c r="G251" s="247"/>
      <c r="H251" s="213"/>
      <c r="I251" s="214"/>
    </row>
    <row r="252" spans="1:9" ht="15" customHeight="1" x14ac:dyDescent="0.2">
      <c r="A252" s="355"/>
      <c r="B252" s="213"/>
      <c r="C252" s="213"/>
      <c r="D252" s="213"/>
      <c r="E252" s="213"/>
      <c r="F252" s="213"/>
      <c r="G252" s="247"/>
      <c r="H252" s="213"/>
      <c r="I252" s="214"/>
    </row>
    <row r="253" spans="1:9" ht="15" customHeight="1" x14ac:dyDescent="0.2">
      <c r="A253" s="355"/>
      <c r="B253" s="213"/>
      <c r="C253" s="213"/>
      <c r="D253" s="213"/>
      <c r="E253" s="213"/>
      <c r="F253" s="213"/>
      <c r="G253" s="247"/>
      <c r="H253" s="213"/>
      <c r="I253" s="214"/>
    </row>
    <row r="254" spans="1:9" ht="15" customHeight="1" x14ac:dyDescent="0.2">
      <c r="A254" s="355"/>
      <c r="B254" s="213"/>
      <c r="C254" s="213"/>
      <c r="D254" s="213"/>
      <c r="E254" s="213"/>
      <c r="F254" s="213"/>
      <c r="G254" s="247"/>
      <c r="H254" s="213"/>
      <c r="I254" s="214"/>
    </row>
    <row r="255" spans="1:9" ht="15" customHeight="1" x14ac:dyDescent="0.2">
      <c r="A255" s="355"/>
      <c r="B255" s="213"/>
      <c r="C255" s="213"/>
      <c r="D255" s="213"/>
      <c r="E255" s="213"/>
      <c r="F255" s="213"/>
      <c r="G255" s="247"/>
      <c r="H255" s="213"/>
      <c r="I255" s="214"/>
    </row>
    <row r="256" spans="1:9" ht="15" customHeight="1" x14ac:dyDescent="0.2">
      <c r="A256" s="355"/>
      <c r="B256" s="213"/>
      <c r="C256" s="213"/>
      <c r="D256" s="213"/>
      <c r="E256" s="213"/>
      <c r="F256" s="213"/>
      <c r="G256" s="247"/>
      <c r="H256" s="213"/>
      <c r="I256" s="214"/>
    </row>
    <row r="257" spans="1:9" ht="15" customHeight="1" x14ac:dyDescent="0.2">
      <c r="A257" s="355"/>
      <c r="B257" s="213"/>
      <c r="C257" s="213"/>
      <c r="D257" s="213"/>
      <c r="E257" s="213"/>
      <c r="F257" s="213"/>
      <c r="G257" s="247"/>
      <c r="H257" s="213"/>
      <c r="I257" s="214"/>
    </row>
    <row r="258" spans="1:9" ht="15" customHeight="1" x14ac:dyDescent="0.2">
      <c r="A258" s="355"/>
      <c r="B258" s="213"/>
      <c r="C258" s="213"/>
      <c r="D258" s="213"/>
      <c r="E258" s="213"/>
      <c r="F258" s="213"/>
      <c r="G258" s="247"/>
      <c r="H258" s="213"/>
      <c r="I258" s="214"/>
    </row>
    <row r="259" spans="1:9" ht="15" customHeight="1" x14ac:dyDescent="0.2">
      <c r="A259" s="355"/>
      <c r="B259" s="213"/>
      <c r="C259" s="213"/>
      <c r="D259" s="213"/>
      <c r="E259" s="213"/>
      <c r="F259" s="213"/>
      <c r="G259" s="247"/>
      <c r="H259" s="213"/>
      <c r="I259" s="214"/>
    </row>
    <row r="260" spans="1:9" ht="15" customHeight="1" x14ac:dyDescent="0.2">
      <c r="A260" s="355"/>
      <c r="B260" s="213"/>
      <c r="C260" s="213"/>
      <c r="D260" s="213"/>
      <c r="E260" s="213"/>
      <c r="F260" s="213"/>
      <c r="G260" s="247"/>
      <c r="H260" s="213"/>
      <c r="I260" s="214"/>
    </row>
    <row r="261" spans="1:9" ht="15" customHeight="1" x14ac:dyDescent="0.2">
      <c r="A261" s="355"/>
      <c r="B261" s="213"/>
      <c r="C261" s="213"/>
      <c r="D261" s="213"/>
      <c r="E261" s="213"/>
      <c r="F261" s="213"/>
      <c r="G261" s="247"/>
      <c r="H261" s="213"/>
      <c r="I261" s="214"/>
    </row>
    <row r="262" spans="1:9" ht="15" customHeight="1" x14ac:dyDescent="0.2">
      <c r="A262" s="355"/>
      <c r="B262" s="213"/>
      <c r="C262" s="213"/>
      <c r="D262" s="213"/>
      <c r="E262" s="213"/>
      <c r="F262" s="213"/>
      <c r="G262" s="247"/>
      <c r="H262" s="213"/>
      <c r="I262" s="214"/>
    </row>
    <row r="263" spans="1:9" ht="15" customHeight="1" x14ac:dyDescent="0.2">
      <c r="A263" s="350" t="s">
        <v>210</v>
      </c>
      <c r="B263" s="217"/>
      <c r="C263" s="217"/>
      <c r="D263" s="217"/>
      <c r="E263" s="217"/>
      <c r="F263" s="217"/>
      <c r="G263" s="247"/>
      <c r="H263" s="217"/>
      <c r="I263" s="218"/>
    </row>
    <row r="264" spans="1:9" ht="15" customHeight="1" x14ac:dyDescent="0.2">
      <c r="A264" s="350"/>
      <c r="B264" s="217"/>
      <c r="C264" s="217"/>
      <c r="D264" s="217"/>
      <c r="E264" s="217"/>
      <c r="F264" s="217"/>
      <c r="G264" s="247"/>
      <c r="H264" s="217"/>
      <c r="I264" s="218"/>
    </row>
    <row r="265" spans="1:9" ht="15" customHeight="1" x14ac:dyDescent="0.2">
      <c r="A265" s="350"/>
      <c r="B265" s="217"/>
      <c r="C265" s="217"/>
      <c r="D265" s="217"/>
      <c r="E265" s="217"/>
      <c r="F265" s="217"/>
      <c r="G265" s="247"/>
      <c r="H265" s="217"/>
      <c r="I265" s="218"/>
    </row>
    <row r="266" spans="1:9" ht="15" customHeight="1" x14ac:dyDescent="0.2">
      <c r="A266" s="350"/>
      <c r="B266" s="217"/>
      <c r="C266" s="217"/>
      <c r="D266" s="217"/>
      <c r="E266" s="217"/>
      <c r="F266" s="217"/>
      <c r="G266" s="247"/>
      <c r="H266" s="217"/>
      <c r="I266" s="218"/>
    </row>
    <row r="267" spans="1:9" ht="15" customHeight="1" x14ac:dyDescent="0.2">
      <c r="A267" s="350"/>
      <c r="B267" s="217"/>
      <c r="C267" s="217"/>
      <c r="D267" s="217"/>
      <c r="E267" s="217"/>
      <c r="F267" s="217"/>
      <c r="G267" s="247"/>
      <c r="H267" s="217"/>
      <c r="I267" s="218"/>
    </row>
    <row r="268" spans="1:9" ht="15" customHeight="1" x14ac:dyDescent="0.2">
      <c r="A268" s="350"/>
      <c r="B268" s="217"/>
      <c r="C268" s="217"/>
      <c r="D268" s="217"/>
      <c r="E268" s="217"/>
      <c r="F268" s="217"/>
      <c r="G268" s="247"/>
      <c r="H268" s="217"/>
      <c r="I268" s="218"/>
    </row>
    <row r="269" spans="1:9" ht="15" customHeight="1" x14ac:dyDescent="0.2">
      <c r="A269" s="350"/>
      <c r="B269" s="217"/>
      <c r="C269" s="217"/>
      <c r="D269" s="217"/>
      <c r="E269" s="217"/>
      <c r="F269" s="217"/>
      <c r="G269" s="247"/>
      <c r="H269" s="217"/>
      <c r="I269" s="218"/>
    </row>
    <row r="270" spans="1:9" ht="15" customHeight="1" x14ac:dyDescent="0.2">
      <c r="A270" s="350"/>
      <c r="B270" s="217"/>
      <c r="C270" s="217"/>
      <c r="D270" s="217"/>
      <c r="E270" s="217"/>
      <c r="F270" s="217"/>
      <c r="G270" s="247"/>
      <c r="H270" s="217"/>
      <c r="I270" s="218"/>
    </row>
    <row r="271" spans="1:9" ht="15" customHeight="1" x14ac:dyDescent="0.2">
      <c r="A271" s="350"/>
      <c r="B271" s="217"/>
      <c r="C271" s="217"/>
      <c r="D271" s="217"/>
      <c r="E271" s="217"/>
      <c r="F271" s="217"/>
      <c r="G271" s="247"/>
      <c r="H271" s="217"/>
      <c r="I271" s="218"/>
    </row>
    <row r="272" spans="1:9" ht="15" customHeight="1" x14ac:dyDescent="0.2">
      <c r="A272" s="350"/>
      <c r="B272" s="217"/>
      <c r="C272" s="217"/>
      <c r="D272" s="217"/>
      <c r="E272" s="217"/>
      <c r="F272" s="217"/>
      <c r="G272" s="247"/>
      <c r="H272" s="217"/>
      <c r="I272" s="218"/>
    </row>
    <row r="273" spans="1:9" ht="15" customHeight="1" x14ac:dyDescent="0.2">
      <c r="A273" s="350"/>
      <c r="B273" s="217"/>
      <c r="C273" s="217"/>
      <c r="D273" s="217"/>
      <c r="E273" s="217"/>
      <c r="F273" s="217"/>
      <c r="G273" s="247"/>
      <c r="H273" s="217"/>
      <c r="I273" s="218"/>
    </row>
    <row r="274" spans="1:9" ht="15" customHeight="1" x14ac:dyDescent="0.2">
      <c r="A274" s="350"/>
      <c r="B274" s="217"/>
      <c r="C274" s="217"/>
      <c r="D274" s="217"/>
      <c r="E274" s="217"/>
      <c r="F274" s="217"/>
      <c r="G274" s="247"/>
      <c r="H274" s="217"/>
      <c r="I274" s="218"/>
    </row>
    <row r="275" spans="1:9" ht="15" customHeight="1" x14ac:dyDescent="0.2">
      <c r="A275" s="350"/>
      <c r="B275" s="217"/>
      <c r="C275" s="217"/>
      <c r="D275" s="217"/>
      <c r="E275" s="217"/>
      <c r="F275" s="217"/>
      <c r="G275" s="247"/>
      <c r="H275" s="217"/>
      <c r="I275" s="218"/>
    </row>
    <row r="276" spans="1:9" ht="15" customHeight="1" x14ac:dyDescent="0.2">
      <c r="A276" s="350"/>
      <c r="B276" s="217"/>
      <c r="C276" s="217"/>
      <c r="D276" s="217"/>
      <c r="E276" s="217"/>
      <c r="F276" s="217"/>
      <c r="G276" s="247"/>
      <c r="H276" s="217"/>
      <c r="I276" s="218"/>
    </row>
    <row r="277" spans="1:9" ht="15" customHeight="1" x14ac:dyDescent="0.2">
      <c r="A277" s="350"/>
      <c r="B277" s="217"/>
      <c r="C277" s="217"/>
      <c r="D277" s="217"/>
      <c r="E277" s="217"/>
      <c r="F277" s="217"/>
      <c r="G277" s="247"/>
      <c r="H277" s="217"/>
      <c r="I277" s="218"/>
    </row>
    <row r="278" spans="1:9" ht="15" customHeight="1" x14ac:dyDescent="0.2">
      <c r="A278" s="350"/>
      <c r="B278" s="217"/>
      <c r="C278" s="217"/>
      <c r="D278" s="217"/>
      <c r="E278" s="217"/>
      <c r="F278" s="217"/>
      <c r="G278" s="247"/>
      <c r="H278" s="217"/>
      <c r="I278" s="218"/>
    </row>
    <row r="279" spans="1:9" ht="15" customHeight="1" x14ac:dyDescent="0.2">
      <c r="A279" s="350"/>
      <c r="B279" s="217"/>
      <c r="C279" s="217"/>
      <c r="D279" s="217"/>
      <c r="E279" s="217"/>
      <c r="F279" s="217"/>
      <c r="G279" s="247"/>
      <c r="H279" s="217"/>
      <c r="I279" s="218"/>
    </row>
    <row r="280" spans="1:9" ht="15" customHeight="1" x14ac:dyDescent="0.2">
      <c r="A280" s="350"/>
      <c r="B280" s="217"/>
      <c r="C280" s="217"/>
      <c r="D280" s="217"/>
      <c r="E280" s="217"/>
      <c r="F280" s="217"/>
      <c r="G280" s="247"/>
      <c r="H280" s="217"/>
      <c r="I280" s="218"/>
    </row>
    <row r="281" spans="1:9" ht="15" customHeight="1" x14ac:dyDescent="0.2">
      <c r="A281" s="350"/>
      <c r="B281" s="217"/>
      <c r="C281" s="217"/>
      <c r="D281" s="217"/>
      <c r="E281" s="217"/>
      <c r="F281" s="217"/>
      <c r="G281" s="247"/>
      <c r="H281" s="217"/>
      <c r="I281" s="218"/>
    </row>
    <row r="282" spans="1:9" ht="15" customHeight="1" x14ac:dyDescent="0.2">
      <c r="A282" s="350"/>
      <c r="B282" s="217"/>
      <c r="C282" s="217"/>
      <c r="D282" s="217"/>
      <c r="E282" s="217"/>
      <c r="F282" s="217"/>
      <c r="G282" s="247"/>
      <c r="H282" s="217"/>
      <c r="I282" s="218"/>
    </row>
    <row r="283" spans="1:9" ht="15" customHeight="1" x14ac:dyDescent="0.2">
      <c r="A283" s="350"/>
      <c r="B283" s="217"/>
      <c r="C283" s="217"/>
      <c r="D283" s="217"/>
      <c r="E283" s="217"/>
      <c r="F283" s="217"/>
      <c r="G283" s="247"/>
      <c r="H283" s="217"/>
      <c r="I283" s="218"/>
    </row>
    <row r="284" spans="1:9" ht="15" customHeight="1" x14ac:dyDescent="0.2">
      <c r="A284" s="349" t="s">
        <v>232</v>
      </c>
      <c r="B284" s="220"/>
      <c r="C284" s="220"/>
      <c r="D284" s="220"/>
      <c r="E284" s="220"/>
      <c r="F284" s="220"/>
      <c r="G284" s="247"/>
      <c r="H284" s="220"/>
      <c r="I284" s="221"/>
    </row>
    <row r="285" spans="1:9" ht="15" customHeight="1" x14ac:dyDescent="0.2">
      <c r="A285" s="349"/>
      <c r="B285" s="220"/>
      <c r="C285" s="220"/>
      <c r="D285" s="220"/>
      <c r="E285" s="220"/>
      <c r="F285" s="220"/>
      <c r="G285" s="247"/>
      <c r="H285" s="220"/>
      <c r="I285" s="221"/>
    </row>
    <row r="286" spans="1:9" ht="15" customHeight="1" x14ac:dyDescent="0.2">
      <c r="A286" s="349"/>
      <c r="B286" s="220"/>
      <c r="C286" s="220"/>
      <c r="D286" s="220"/>
      <c r="E286" s="220"/>
      <c r="F286" s="220"/>
      <c r="G286" s="247"/>
      <c r="H286" s="220"/>
      <c r="I286" s="221"/>
    </row>
    <row r="287" spans="1:9" ht="15" customHeight="1" x14ac:dyDescent="0.2">
      <c r="A287" s="349"/>
      <c r="B287" s="220"/>
      <c r="C287" s="220"/>
      <c r="D287" s="220"/>
      <c r="E287" s="220"/>
      <c r="F287" s="220"/>
      <c r="G287" s="247"/>
      <c r="H287" s="220"/>
      <c r="I287" s="221"/>
    </row>
    <row r="288" spans="1:9" ht="15" customHeight="1" x14ac:dyDescent="0.2">
      <c r="A288" s="349"/>
      <c r="B288" s="220"/>
      <c r="C288" s="220"/>
      <c r="D288" s="220"/>
      <c r="E288" s="220"/>
      <c r="F288" s="220"/>
      <c r="G288" s="247"/>
      <c r="H288" s="220"/>
      <c r="I288" s="221"/>
    </row>
    <row r="289" spans="1:9" ht="15" customHeight="1" x14ac:dyDescent="0.2">
      <c r="A289" s="349"/>
      <c r="B289" s="220"/>
      <c r="C289" s="220"/>
      <c r="D289" s="220"/>
      <c r="E289" s="220"/>
      <c r="F289" s="220"/>
      <c r="G289" s="247"/>
      <c r="H289" s="220"/>
      <c r="I289" s="221"/>
    </row>
    <row r="290" spans="1:9" ht="15" customHeight="1" x14ac:dyDescent="0.2">
      <c r="A290" s="349"/>
      <c r="B290" s="220"/>
      <c r="C290" s="220"/>
      <c r="D290" s="220"/>
      <c r="E290" s="220"/>
      <c r="F290" s="220"/>
      <c r="G290" s="247"/>
      <c r="H290" s="220"/>
      <c r="I290" s="221"/>
    </row>
    <row r="291" spans="1:9" ht="15" customHeight="1" x14ac:dyDescent="0.2">
      <c r="A291" s="349"/>
      <c r="B291" s="220"/>
      <c r="C291" s="220"/>
      <c r="D291" s="220"/>
      <c r="E291" s="220"/>
      <c r="F291" s="220"/>
      <c r="G291" s="247"/>
      <c r="H291" s="220"/>
      <c r="I291" s="221"/>
    </row>
    <row r="292" spans="1:9" ht="15" customHeight="1" x14ac:dyDescent="0.2">
      <c r="A292" s="349"/>
      <c r="B292" s="220"/>
      <c r="C292" s="220"/>
      <c r="D292" s="220"/>
      <c r="E292" s="220"/>
      <c r="F292" s="220"/>
      <c r="G292" s="247"/>
      <c r="H292" s="220"/>
      <c r="I292" s="221"/>
    </row>
    <row r="293" spans="1:9" ht="15" customHeight="1" x14ac:dyDescent="0.2">
      <c r="A293" s="349"/>
      <c r="B293" s="220"/>
      <c r="C293" s="220"/>
      <c r="D293" s="220"/>
      <c r="E293" s="220"/>
      <c r="F293" s="220"/>
      <c r="G293" s="247"/>
      <c r="H293" s="220"/>
      <c r="I293" s="221"/>
    </row>
    <row r="294" spans="1:9" ht="15" customHeight="1" x14ac:dyDescent="0.2">
      <c r="A294" s="349"/>
      <c r="B294" s="220"/>
      <c r="C294" s="220"/>
      <c r="D294" s="220"/>
      <c r="E294" s="220"/>
      <c r="F294" s="220"/>
      <c r="G294" s="247"/>
      <c r="H294" s="220"/>
      <c r="I294" s="221"/>
    </row>
    <row r="295" spans="1:9" ht="15" customHeight="1" x14ac:dyDescent="0.2">
      <c r="A295" s="349"/>
      <c r="B295" s="220"/>
      <c r="C295" s="220"/>
      <c r="D295" s="220"/>
      <c r="E295" s="220"/>
      <c r="F295" s="220"/>
      <c r="G295" s="247"/>
      <c r="H295" s="220"/>
      <c r="I295" s="221"/>
    </row>
    <row r="296" spans="1:9" ht="15" customHeight="1" x14ac:dyDescent="0.2">
      <c r="A296" s="349"/>
      <c r="B296" s="220"/>
      <c r="C296" s="220"/>
      <c r="D296" s="220"/>
      <c r="E296" s="220"/>
      <c r="F296" s="220"/>
      <c r="G296" s="247"/>
      <c r="H296" s="220"/>
      <c r="I296" s="221"/>
    </row>
    <row r="297" spans="1:9" ht="15" customHeight="1" x14ac:dyDescent="0.2">
      <c r="A297" s="349"/>
      <c r="B297" s="220"/>
      <c r="C297" s="220"/>
      <c r="D297" s="220"/>
      <c r="E297" s="220"/>
      <c r="F297" s="220"/>
      <c r="G297" s="247"/>
      <c r="H297" s="220"/>
      <c r="I297" s="221"/>
    </row>
    <row r="298" spans="1:9" ht="15" customHeight="1" x14ac:dyDescent="0.2">
      <c r="A298" s="349"/>
      <c r="B298" s="220"/>
      <c r="C298" s="220"/>
      <c r="D298" s="220"/>
      <c r="E298" s="220"/>
      <c r="F298" s="220"/>
      <c r="G298" s="247"/>
      <c r="H298" s="220"/>
      <c r="I298" s="221"/>
    </row>
    <row r="299" spans="1:9" ht="15" customHeight="1" x14ac:dyDescent="0.2">
      <c r="A299" s="349"/>
      <c r="B299" s="220"/>
      <c r="C299" s="220"/>
      <c r="D299" s="220"/>
      <c r="E299" s="220"/>
      <c r="F299" s="220"/>
      <c r="G299" s="247"/>
      <c r="H299" s="220"/>
      <c r="I299" s="221"/>
    </row>
    <row r="300" spans="1:9" ht="15" customHeight="1" x14ac:dyDescent="0.2">
      <c r="A300" s="349"/>
      <c r="B300" s="220"/>
      <c r="C300" s="220"/>
      <c r="D300" s="220"/>
      <c r="E300" s="220"/>
      <c r="F300" s="220"/>
      <c r="G300" s="247"/>
      <c r="H300" s="220"/>
      <c r="I300" s="221"/>
    </row>
    <row r="301" spans="1:9" ht="15" customHeight="1" x14ac:dyDescent="0.2">
      <c r="A301" s="349"/>
      <c r="B301" s="220"/>
      <c r="C301" s="220"/>
      <c r="D301" s="220"/>
      <c r="E301" s="220"/>
      <c r="F301" s="220"/>
      <c r="G301" s="247"/>
      <c r="H301" s="220"/>
      <c r="I301" s="221"/>
    </row>
    <row r="302" spans="1:9" ht="15" customHeight="1" x14ac:dyDescent="0.2">
      <c r="A302" s="349"/>
      <c r="B302" s="220"/>
      <c r="C302" s="220"/>
      <c r="D302" s="220"/>
      <c r="E302" s="220"/>
      <c r="F302" s="220"/>
      <c r="G302" s="247"/>
      <c r="H302" s="220"/>
      <c r="I302" s="221"/>
    </row>
    <row r="303" spans="1:9" ht="15" customHeight="1" x14ac:dyDescent="0.2">
      <c r="A303" s="349"/>
      <c r="B303" s="220"/>
      <c r="C303" s="220"/>
      <c r="D303" s="220"/>
      <c r="E303" s="220"/>
      <c r="F303" s="220"/>
      <c r="G303" s="247"/>
      <c r="H303" s="220"/>
      <c r="I303" s="221"/>
    </row>
    <row r="304" spans="1:9" ht="15" customHeight="1" x14ac:dyDescent="0.2">
      <c r="A304" s="349"/>
      <c r="B304" s="220"/>
      <c r="C304" s="220"/>
      <c r="D304" s="220"/>
      <c r="E304" s="220"/>
      <c r="F304" s="220"/>
      <c r="G304" s="247"/>
      <c r="H304" s="220"/>
      <c r="I304" s="221"/>
    </row>
    <row r="305" spans="1:10" ht="15" customHeight="1" x14ac:dyDescent="0.2">
      <c r="A305" s="349"/>
      <c r="B305" s="220"/>
      <c r="C305" s="220"/>
      <c r="D305" s="220"/>
      <c r="E305" s="220"/>
      <c r="F305" s="220"/>
      <c r="G305" s="247"/>
      <c r="H305" s="220"/>
      <c r="I305" s="221"/>
    </row>
    <row r="306" spans="1:10" s="232" customFormat="1" ht="15" customHeight="1" x14ac:dyDescent="0.2">
      <c r="A306" s="176"/>
      <c r="B306" s="176"/>
      <c r="C306" s="176"/>
      <c r="D306" s="176"/>
      <c r="E306" s="176"/>
      <c r="F306" s="176"/>
      <c r="G306" s="261"/>
      <c r="H306" s="184" t="s">
        <v>509</v>
      </c>
      <c r="I306" s="312">
        <f>SUM(G241:G305)</f>
        <v>0</v>
      </c>
      <c r="J306" s="176"/>
    </row>
    <row r="307" spans="1:10" s="232" customFormat="1" ht="15" customHeight="1" x14ac:dyDescent="0.25">
      <c r="B307" s="351" t="s">
        <v>182</v>
      </c>
      <c r="C307" s="352"/>
      <c r="D307" s="352"/>
      <c r="E307" s="352"/>
      <c r="F307" s="352"/>
      <c r="G307" s="353"/>
      <c r="H307" s="233"/>
      <c r="I307" s="234"/>
    </row>
    <row r="308" spans="1:10" ht="15" customHeight="1" x14ac:dyDescent="0.25">
      <c r="A308" s="232"/>
      <c r="B308" s="354" t="s">
        <v>510</v>
      </c>
      <c r="C308" s="354"/>
      <c r="D308" s="354"/>
      <c r="E308" s="354"/>
      <c r="F308" s="354"/>
      <c r="G308" s="354"/>
      <c r="H308" s="235"/>
      <c r="I308" s="236"/>
      <c r="J308" s="232"/>
    </row>
    <row r="309" spans="1:10" ht="15" customHeight="1" x14ac:dyDescent="0.25">
      <c r="A309" s="232"/>
      <c r="B309" s="186" t="s">
        <v>182</v>
      </c>
      <c r="C309" s="186" t="s">
        <v>184</v>
      </c>
      <c r="D309" s="186" t="s">
        <v>185</v>
      </c>
      <c r="E309" s="186" t="s">
        <v>186</v>
      </c>
      <c r="F309" s="186" t="s">
        <v>187</v>
      </c>
      <c r="G309" s="256" t="s">
        <v>188</v>
      </c>
      <c r="H309" s="186" t="s">
        <v>149</v>
      </c>
      <c r="I309" s="185" t="s">
        <v>189</v>
      </c>
    </row>
    <row r="310" spans="1:10" ht="15" customHeight="1" x14ac:dyDescent="0.2">
      <c r="A310" s="355" t="s">
        <v>190</v>
      </c>
      <c r="B310" s="213"/>
      <c r="C310" s="213"/>
      <c r="D310" s="213"/>
      <c r="E310" s="213"/>
      <c r="F310" s="213"/>
      <c r="G310" s="247"/>
      <c r="H310" s="213"/>
      <c r="I310" s="214"/>
    </row>
    <row r="311" spans="1:10" ht="15" customHeight="1" x14ac:dyDescent="0.2">
      <c r="A311" s="355"/>
      <c r="B311" s="213"/>
      <c r="C311" s="213"/>
      <c r="D311" s="213"/>
      <c r="E311" s="213"/>
      <c r="F311" s="213"/>
      <c r="G311" s="248"/>
      <c r="H311" s="213"/>
      <c r="I311" s="214"/>
    </row>
    <row r="312" spans="1:10" ht="15" customHeight="1" x14ac:dyDescent="0.2">
      <c r="A312" s="355"/>
      <c r="B312" s="213"/>
      <c r="C312" s="213"/>
      <c r="D312" s="213"/>
      <c r="E312" s="213"/>
      <c r="F312" s="213"/>
      <c r="G312" s="247"/>
      <c r="H312" s="213"/>
      <c r="I312" s="214"/>
    </row>
    <row r="313" spans="1:10" ht="15" customHeight="1" x14ac:dyDescent="0.2">
      <c r="A313" s="355"/>
      <c r="B313" s="213"/>
      <c r="C313" s="213"/>
      <c r="D313" s="213"/>
      <c r="E313" s="213"/>
      <c r="F313" s="213"/>
      <c r="G313" s="247"/>
      <c r="H313" s="213"/>
      <c r="I313" s="214"/>
    </row>
    <row r="314" spans="1:10" ht="15" customHeight="1" x14ac:dyDescent="0.2">
      <c r="A314" s="355"/>
      <c r="B314" s="213"/>
      <c r="C314" s="213"/>
      <c r="D314" s="213"/>
      <c r="E314" s="213"/>
      <c r="F314" s="213"/>
      <c r="G314" s="247"/>
      <c r="H314" s="213"/>
      <c r="I314" s="214"/>
    </row>
    <row r="315" spans="1:10" ht="15" customHeight="1" x14ac:dyDescent="0.2">
      <c r="A315" s="355"/>
      <c r="B315" s="213"/>
      <c r="C315" s="213"/>
      <c r="D315" s="213"/>
      <c r="E315" s="213"/>
      <c r="F315" s="213"/>
      <c r="G315" s="247"/>
      <c r="H315" s="213"/>
      <c r="I315" s="214"/>
    </row>
    <row r="316" spans="1:10" ht="15" customHeight="1" x14ac:dyDescent="0.2">
      <c r="A316" s="355"/>
      <c r="B316" s="213"/>
      <c r="C316" s="213"/>
      <c r="D316" s="213"/>
      <c r="E316" s="213"/>
      <c r="F316" s="213"/>
      <c r="G316" s="247"/>
      <c r="H316" s="213"/>
      <c r="I316" s="214"/>
    </row>
    <row r="317" spans="1:10" ht="15" customHeight="1" x14ac:dyDescent="0.2">
      <c r="A317" s="355"/>
      <c r="B317" s="213"/>
      <c r="C317" s="213"/>
      <c r="D317" s="213"/>
      <c r="E317" s="213"/>
      <c r="F317" s="213"/>
      <c r="G317" s="247"/>
      <c r="H317" s="213"/>
      <c r="I317" s="214"/>
    </row>
    <row r="318" spans="1:10" ht="15" customHeight="1" x14ac:dyDescent="0.2">
      <c r="A318" s="355"/>
      <c r="B318" s="213"/>
      <c r="C318" s="213"/>
      <c r="D318" s="213"/>
      <c r="E318" s="213"/>
      <c r="F318" s="213"/>
      <c r="G318" s="247"/>
      <c r="H318" s="213"/>
      <c r="I318" s="214"/>
    </row>
    <row r="319" spans="1:10" ht="15" customHeight="1" x14ac:dyDescent="0.2">
      <c r="A319" s="355"/>
      <c r="B319" s="213"/>
      <c r="C319" s="213"/>
      <c r="D319" s="213"/>
      <c r="E319" s="213"/>
      <c r="F319" s="213"/>
      <c r="G319" s="247"/>
      <c r="H319" s="213"/>
      <c r="I319" s="214"/>
    </row>
    <row r="320" spans="1:10" ht="15" customHeight="1" x14ac:dyDescent="0.2">
      <c r="A320" s="355"/>
      <c r="B320" s="213"/>
      <c r="C320" s="213"/>
      <c r="D320" s="213"/>
      <c r="E320" s="213"/>
      <c r="F320" s="213"/>
      <c r="G320" s="247"/>
      <c r="H320" s="213"/>
      <c r="I320" s="214"/>
    </row>
    <row r="321" spans="1:9" ht="15" customHeight="1" x14ac:dyDescent="0.2">
      <c r="A321" s="355"/>
      <c r="B321" s="213"/>
      <c r="C321" s="213"/>
      <c r="D321" s="213"/>
      <c r="E321" s="213"/>
      <c r="F321" s="213"/>
      <c r="G321" s="247"/>
      <c r="H321" s="213"/>
      <c r="I321" s="214"/>
    </row>
    <row r="322" spans="1:9" ht="15" customHeight="1" x14ac:dyDescent="0.2">
      <c r="A322" s="350" t="s">
        <v>210</v>
      </c>
      <c r="B322" s="217"/>
      <c r="C322" s="217"/>
      <c r="D322" s="217"/>
      <c r="E322" s="217"/>
      <c r="F322" s="217"/>
      <c r="G322" s="247"/>
      <c r="H322" s="217"/>
      <c r="I322" s="218"/>
    </row>
    <row r="323" spans="1:9" ht="15" customHeight="1" x14ac:dyDescent="0.2">
      <c r="A323" s="350"/>
      <c r="B323" s="217"/>
      <c r="C323" s="217"/>
      <c r="D323" s="217"/>
      <c r="E323" s="217"/>
      <c r="F323" s="217"/>
      <c r="G323" s="247"/>
      <c r="H323" s="217"/>
      <c r="I323" s="218"/>
    </row>
    <row r="324" spans="1:9" ht="15" customHeight="1" x14ac:dyDescent="0.2">
      <c r="A324" s="350"/>
      <c r="B324" s="217"/>
      <c r="C324" s="217"/>
      <c r="D324" s="217"/>
      <c r="E324" s="217"/>
      <c r="F324" s="217"/>
      <c r="G324" s="247"/>
      <c r="H324" s="217"/>
      <c r="I324" s="218"/>
    </row>
    <row r="325" spans="1:9" ht="15" customHeight="1" x14ac:dyDescent="0.2">
      <c r="A325" s="350"/>
      <c r="B325" s="217"/>
      <c r="C325" s="217"/>
      <c r="D325" s="217"/>
      <c r="E325" s="217"/>
      <c r="F325" s="217"/>
      <c r="G325" s="247"/>
      <c r="H325" s="217"/>
      <c r="I325" s="218"/>
    </row>
    <row r="326" spans="1:9" ht="15" customHeight="1" x14ac:dyDescent="0.2">
      <c r="A326" s="350"/>
      <c r="B326" s="217"/>
      <c r="C326" s="217"/>
      <c r="D326" s="217"/>
      <c r="E326" s="217"/>
      <c r="F326" s="217"/>
      <c r="G326" s="270"/>
      <c r="H326" s="217"/>
      <c r="I326" s="218"/>
    </row>
    <row r="327" spans="1:9" ht="15" customHeight="1" x14ac:dyDescent="0.2">
      <c r="A327" s="350"/>
      <c r="B327" s="217"/>
      <c r="C327" s="217"/>
      <c r="D327" s="217"/>
      <c r="E327" s="217"/>
      <c r="F327" s="217"/>
      <c r="G327" s="247"/>
      <c r="H327" s="217"/>
      <c r="I327" s="218"/>
    </row>
    <row r="328" spans="1:9" ht="15" customHeight="1" x14ac:dyDescent="0.2">
      <c r="A328" s="350"/>
      <c r="B328" s="217"/>
      <c r="C328" s="217"/>
      <c r="D328" s="217"/>
      <c r="E328" s="217"/>
      <c r="F328" s="217"/>
      <c r="G328" s="247"/>
      <c r="H328" s="217"/>
      <c r="I328" s="218"/>
    </row>
    <row r="329" spans="1:9" ht="15" customHeight="1" x14ac:dyDescent="0.2">
      <c r="A329" s="350"/>
      <c r="B329" s="217"/>
      <c r="C329" s="217"/>
      <c r="D329" s="217"/>
      <c r="E329" s="217"/>
      <c r="F329" s="217"/>
      <c r="G329" s="247"/>
      <c r="H329" s="217"/>
      <c r="I329" s="218"/>
    </row>
    <row r="330" spans="1:9" ht="15" customHeight="1" x14ac:dyDescent="0.2">
      <c r="A330" s="350"/>
      <c r="B330" s="217"/>
      <c r="C330" s="217"/>
      <c r="D330" s="217"/>
      <c r="E330" s="217"/>
      <c r="F330" s="217"/>
      <c r="G330" s="247"/>
      <c r="H330" s="217"/>
      <c r="I330" s="218"/>
    </row>
    <row r="331" spans="1:9" ht="15" customHeight="1" x14ac:dyDescent="0.2">
      <c r="A331" s="350"/>
      <c r="B331" s="217"/>
      <c r="C331" s="217"/>
      <c r="D331" s="217"/>
      <c r="E331" s="217"/>
      <c r="F331" s="217"/>
      <c r="G331" s="247"/>
      <c r="H331" s="217"/>
      <c r="I331" s="218"/>
    </row>
    <row r="332" spans="1:9" ht="15" customHeight="1" x14ac:dyDescent="0.2">
      <c r="A332" s="350"/>
      <c r="B332" s="217"/>
      <c r="C332" s="217"/>
      <c r="D332" s="217"/>
      <c r="E332" s="217"/>
      <c r="F332" s="217"/>
      <c r="G332" s="247"/>
      <c r="H332" s="217"/>
      <c r="I332" s="218"/>
    </row>
    <row r="333" spans="1:9" ht="15" customHeight="1" x14ac:dyDescent="0.2">
      <c r="A333" s="350"/>
      <c r="B333" s="217"/>
      <c r="C333" s="217"/>
      <c r="D333" s="217"/>
      <c r="E333" s="217"/>
      <c r="F333" s="217"/>
      <c r="G333" s="247"/>
      <c r="H333" s="217"/>
      <c r="I333" s="218"/>
    </row>
    <row r="334" spans="1:9" ht="15" customHeight="1" x14ac:dyDescent="0.2">
      <c r="A334" s="349" t="s">
        <v>232</v>
      </c>
      <c r="B334" s="220"/>
      <c r="C334" s="220"/>
      <c r="D334" s="220"/>
      <c r="E334" s="220"/>
      <c r="F334" s="220"/>
      <c r="G334" s="247"/>
      <c r="H334" s="220"/>
      <c r="I334" s="221"/>
    </row>
    <row r="335" spans="1:9" ht="15" customHeight="1" x14ac:dyDescent="0.2">
      <c r="A335" s="349"/>
      <c r="B335" s="220"/>
      <c r="C335" s="220"/>
      <c r="D335" s="220"/>
      <c r="E335" s="220"/>
      <c r="F335" s="220"/>
      <c r="G335" s="248"/>
      <c r="H335" s="220"/>
      <c r="I335" s="221"/>
    </row>
    <row r="336" spans="1:9" ht="15" customHeight="1" x14ac:dyDescent="0.2">
      <c r="A336" s="349"/>
      <c r="B336" s="220"/>
      <c r="C336" s="220"/>
      <c r="D336" s="220"/>
      <c r="E336" s="220"/>
      <c r="F336" s="220"/>
      <c r="G336" s="248"/>
      <c r="H336" s="220"/>
      <c r="I336" s="221"/>
    </row>
    <row r="337" spans="1:10" ht="15" customHeight="1" x14ac:dyDescent="0.2">
      <c r="A337" s="349"/>
      <c r="B337" s="220"/>
      <c r="C337" s="220"/>
      <c r="D337" s="220"/>
      <c r="E337" s="220"/>
      <c r="F337" s="220"/>
      <c r="G337" s="248"/>
      <c r="H337" s="220"/>
      <c r="I337" s="221"/>
    </row>
    <row r="338" spans="1:10" ht="15" customHeight="1" x14ac:dyDescent="0.2">
      <c r="A338" s="349"/>
      <c r="B338" s="220"/>
      <c r="C338" s="220"/>
      <c r="D338" s="220"/>
      <c r="E338" s="220"/>
      <c r="F338" s="220"/>
      <c r="G338" s="248"/>
      <c r="H338" s="220"/>
      <c r="I338" s="221"/>
    </row>
    <row r="339" spans="1:10" ht="15" customHeight="1" x14ac:dyDescent="0.2">
      <c r="A339" s="349"/>
      <c r="B339" s="220"/>
      <c r="C339" s="220"/>
      <c r="D339" s="220"/>
      <c r="E339" s="220"/>
      <c r="F339" s="220"/>
      <c r="G339" s="248"/>
      <c r="H339" s="220"/>
      <c r="I339" s="221"/>
    </row>
    <row r="340" spans="1:10" ht="15" customHeight="1" x14ac:dyDescent="0.2">
      <c r="A340" s="349"/>
      <c r="B340" s="220"/>
      <c r="C340" s="220"/>
      <c r="D340" s="220"/>
      <c r="E340" s="220"/>
      <c r="F340" s="220"/>
      <c r="G340" s="248"/>
      <c r="H340" s="220"/>
      <c r="I340" s="221"/>
    </row>
    <row r="341" spans="1:10" ht="15" customHeight="1" x14ac:dyDescent="0.2">
      <c r="A341" s="349"/>
      <c r="B341" s="220"/>
      <c r="C341" s="220"/>
      <c r="D341" s="220"/>
      <c r="E341" s="220"/>
      <c r="F341" s="220"/>
      <c r="G341" s="248"/>
      <c r="H341" s="220"/>
      <c r="I341" s="221"/>
    </row>
    <row r="342" spans="1:10" ht="15" customHeight="1" x14ac:dyDescent="0.2">
      <c r="A342" s="349"/>
      <c r="B342" s="220"/>
      <c r="C342" s="220"/>
      <c r="D342" s="220"/>
      <c r="E342" s="220"/>
      <c r="F342" s="220"/>
      <c r="G342" s="248"/>
      <c r="H342" s="220"/>
      <c r="I342" s="221"/>
    </row>
    <row r="343" spans="1:10" s="237" customFormat="1" ht="15" customHeight="1" x14ac:dyDescent="0.2">
      <c r="A343" s="349"/>
      <c r="B343" s="220"/>
      <c r="C343" s="220"/>
      <c r="D343" s="220"/>
      <c r="E343" s="220"/>
      <c r="F343" s="220"/>
      <c r="G343" s="248"/>
      <c r="H343" s="220"/>
      <c r="I343" s="221"/>
      <c r="J343" s="176"/>
    </row>
    <row r="344" spans="1:10" s="237" customFormat="1" ht="15" customHeight="1" x14ac:dyDescent="0.2">
      <c r="A344" s="349"/>
      <c r="B344" s="220"/>
      <c r="C344" s="220"/>
      <c r="D344" s="220"/>
      <c r="E344" s="220"/>
      <c r="F344" s="220"/>
      <c r="G344" s="248"/>
      <c r="H344" s="220"/>
      <c r="I344" s="221"/>
    </row>
    <row r="345" spans="1:10" ht="15" customHeight="1" x14ac:dyDescent="0.2">
      <c r="A345" s="349"/>
      <c r="B345" s="220"/>
      <c r="C345" s="220"/>
      <c r="D345" s="220"/>
      <c r="E345" s="220"/>
      <c r="F345" s="220"/>
      <c r="G345" s="271"/>
      <c r="H345" s="220"/>
      <c r="I345" s="220"/>
      <c r="J345" s="237"/>
    </row>
    <row r="346" spans="1:10" ht="15" customHeight="1" x14ac:dyDescent="0.2">
      <c r="H346" s="315" t="s">
        <v>527</v>
      </c>
      <c r="I346" s="316">
        <f>SUM(G310:G345)</f>
        <v>0</v>
      </c>
    </row>
  </sheetData>
  <sheetProtection sheet="1" insertRows="0"/>
  <protectedRanges>
    <protectedRange sqref="I38:I98" name="Range8"/>
    <protectedRange sqref="B310:I345" name="Range7"/>
    <protectedRange sqref="B241:I305" name="Range6"/>
    <protectedRange sqref="B172:I236" name="Range5"/>
    <protectedRange sqref="B38:H98" name="Range3"/>
    <protectedRange sqref="D3:H7" name="Range1"/>
    <protectedRange sqref="A11:E33" name="Range2"/>
    <protectedRange sqref="B103:I167" name="Range4"/>
  </protectedRanges>
  <mergeCells count="44">
    <mergeCell ref="D9:I9"/>
    <mergeCell ref="A2:J2"/>
    <mergeCell ref="A3:C3"/>
    <mergeCell ref="D3:H3"/>
    <mergeCell ref="A4:C4"/>
    <mergeCell ref="D4:H4"/>
    <mergeCell ref="A5:C5"/>
    <mergeCell ref="D5:H5"/>
    <mergeCell ref="A6:C6"/>
    <mergeCell ref="D6:H6"/>
    <mergeCell ref="A7:C7"/>
    <mergeCell ref="D7:H7"/>
    <mergeCell ref="A8:J8"/>
    <mergeCell ref="A103:A125"/>
    <mergeCell ref="A34:J34"/>
    <mergeCell ref="A35:A37"/>
    <mergeCell ref="B35:G35"/>
    <mergeCell ref="B36:G36"/>
    <mergeCell ref="H36:J36"/>
    <mergeCell ref="A38:A58"/>
    <mergeCell ref="A59:A79"/>
    <mergeCell ref="A80:A98"/>
    <mergeCell ref="A100:A102"/>
    <mergeCell ref="B100:G100"/>
    <mergeCell ref="B101:G101"/>
    <mergeCell ref="A241:A262"/>
    <mergeCell ref="A126:A146"/>
    <mergeCell ref="A147:A167"/>
    <mergeCell ref="A169:A171"/>
    <mergeCell ref="B169:G169"/>
    <mergeCell ref="B170:G170"/>
    <mergeCell ref="A172:A193"/>
    <mergeCell ref="A194:A214"/>
    <mergeCell ref="A215:A236"/>
    <mergeCell ref="A238:A240"/>
    <mergeCell ref="B238:G238"/>
    <mergeCell ref="B239:G239"/>
    <mergeCell ref="A334:A345"/>
    <mergeCell ref="A263:A283"/>
    <mergeCell ref="A284:A305"/>
    <mergeCell ref="B307:G307"/>
    <mergeCell ref="B308:G308"/>
    <mergeCell ref="A310:A321"/>
    <mergeCell ref="A322:A333"/>
  </mergeCells>
  <pageMargins left="0.7" right="0.7" top="0.75" bottom="0.75" header="0.3" footer="0.3"/>
  <pageSetup paperSize="9" scale="26" fitToHeight="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35481-EF17-49A5-A28C-9A7DCF33ED5B}">
  <sheetPr>
    <pageSetUpPr fitToPage="1"/>
  </sheetPr>
  <dimension ref="A1:P41"/>
  <sheetViews>
    <sheetView zoomScale="50" zoomScaleNormal="50" workbookViewId="0"/>
  </sheetViews>
  <sheetFormatPr defaultColWidth="8.375" defaultRowHeight="15" customHeight="1" x14ac:dyDescent="0.2"/>
  <cols>
    <col min="1" max="1" width="25.5" style="176" customWidth="1"/>
    <col min="2" max="2" width="37.75" style="176" customWidth="1"/>
    <col min="3" max="3" width="33.875" style="176" customWidth="1"/>
    <col min="4" max="4" width="17.875" style="176" customWidth="1"/>
    <col min="5" max="5" width="27.5" style="176" customWidth="1"/>
    <col min="6" max="6" width="12.375" style="176" customWidth="1"/>
    <col min="7" max="7" width="15.75" style="177" customWidth="1"/>
    <col min="8" max="8" width="43.25" style="176" customWidth="1"/>
    <col min="9" max="9" width="29.375" style="177" customWidth="1"/>
    <col min="10" max="10" width="17.875" style="176" customWidth="1"/>
    <col min="11" max="16384" width="8.375" style="176"/>
  </cols>
  <sheetData>
    <row r="1" spans="1:16" ht="66" customHeight="1" x14ac:dyDescent="0.2">
      <c r="J1" s="179"/>
    </row>
    <row r="2" spans="1:16" ht="24" customHeight="1" x14ac:dyDescent="0.2">
      <c r="A2" s="383" t="s">
        <v>143</v>
      </c>
      <c r="B2" s="384"/>
      <c r="C2" s="384"/>
      <c r="D2" s="384"/>
      <c r="E2" s="384"/>
      <c r="F2" s="384"/>
      <c r="G2" s="384"/>
      <c r="H2" s="384"/>
      <c r="I2" s="384"/>
      <c r="J2" s="388"/>
    </row>
    <row r="3" spans="1:16" ht="24" customHeight="1" x14ac:dyDescent="0.2">
      <c r="A3" s="383" t="s">
        <v>133</v>
      </c>
      <c r="B3" s="384"/>
      <c r="C3" s="384"/>
      <c r="D3" s="385"/>
      <c r="E3" s="385"/>
      <c r="F3" s="385"/>
      <c r="G3" s="385"/>
      <c r="H3" s="385"/>
      <c r="I3" s="384"/>
      <c r="J3" s="388"/>
    </row>
    <row r="4" spans="1:16" ht="25.5" customHeight="1" x14ac:dyDescent="0.2">
      <c r="A4" s="389" t="s">
        <v>134</v>
      </c>
      <c r="B4" s="390"/>
      <c r="C4" s="390"/>
      <c r="D4" s="396">
        <v>0</v>
      </c>
      <c r="E4" s="396"/>
      <c r="F4" s="396"/>
      <c r="G4" s="396"/>
      <c r="H4" s="396"/>
      <c r="I4" s="180"/>
      <c r="J4" s="181"/>
    </row>
    <row r="5" spans="1:16" ht="25.5" customHeight="1" x14ac:dyDescent="0.2">
      <c r="A5" s="394" t="s">
        <v>136</v>
      </c>
      <c r="B5" s="395"/>
      <c r="C5" s="395"/>
      <c r="D5" s="396">
        <v>0</v>
      </c>
      <c r="E5" s="396"/>
      <c r="F5" s="396"/>
      <c r="G5" s="396"/>
      <c r="H5" s="396"/>
      <c r="I5" s="182"/>
      <c r="J5" s="183"/>
    </row>
    <row r="6" spans="1:16" ht="25.5" customHeight="1" x14ac:dyDescent="0.2">
      <c r="A6" s="397" t="s">
        <v>138</v>
      </c>
      <c r="B6" s="398"/>
      <c r="C6" s="398"/>
      <c r="D6" s="396">
        <v>0</v>
      </c>
      <c r="E6" s="396"/>
      <c r="F6" s="396"/>
      <c r="G6" s="396"/>
      <c r="H6" s="396"/>
      <c r="I6" s="182"/>
      <c r="J6" s="183"/>
    </row>
    <row r="7" spans="1:16" ht="25.5" customHeight="1" x14ac:dyDescent="0.2">
      <c r="A7" s="399" t="s">
        <v>140</v>
      </c>
      <c r="B7" s="400"/>
      <c r="C7" s="400"/>
      <c r="D7" s="396">
        <v>0</v>
      </c>
      <c r="E7" s="396"/>
      <c r="F7" s="396"/>
      <c r="G7" s="396"/>
      <c r="H7" s="396"/>
      <c r="I7" s="182"/>
      <c r="J7" s="183"/>
    </row>
    <row r="8" spans="1:16" ht="25.5" customHeight="1" x14ac:dyDescent="0.2">
      <c r="A8" s="399" t="s">
        <v>142</v>
      </c>
      <c r="B8" s="400"/>
      <c r="C8" s="400"/>
      <c r="D8" s="402">
        <v>0</v>
      </c>
      <c r="E8" s="412"/>
      <c r="F8" s="412"/>
      <c r="G8" s="412"/>
      <c r="H8" s="412"/>
      <c r="I8" s="182"/>
      <c r="J8" s="183"/>
    </row>
    <row r="9" spans="1:16" ht="93.6" customHeight="1" thickBot="1" x14ac:dyDescent="0.25"/>
    <row r="10" spans="1:16" ht="69.599999999999994" customHeight="1" x14ac:dyDescent="0.25">
      <c r="A10" s="403" t="s">
        <v>528</v>
      </c>
      <c r="B10" s="404"/>
      <c r="C10" s="184" t="s">
        <v>529</v>
      </c>
      <c r="D10" s="405"/>
      <c r="E10" s="406"/>
      <c r="F10" s="406"/>
      <c r="G10" s="406"/>
      <c r="H10" s="263" t="s">
        <v>530</v>
      </c>
      <c r="I10" s="187">
        <f>SUM(I11:I16)</f>
        <v>0</v>
      </c>
      <c r="J10" s="188"/>
    </row>
    <row r="11" spans="1:16" ht="35.450000000000003" customHeight="1" x14ac:dyDescent="0.2">
      <c r="A11" s="407"/>
      <c r="B11" s="408"/>
      <c r="C11" s="184" t="s">
        <v>531</v>
      </c>
      <c r="D11" s="409"/>
      <c r="E11" s="410"/>
      <c r="F11" s="410"/>
      <c r="G11" s="410"/>
      <c r="H11" s="264" t="str">
        <f>H41</f>
        <v>Total Staff Cost</v>
      </c>
      <c r="I11" s="265">
        <f>I41</f>
        <v>0</v>
      </c>
      <c r="J11" s="188"/>
    </row>
    <row r="12" spans="1:16" ht="36.950000000000003" customHeight="1" x14ac:dyDescent="0.2">
      <c r="A12" s="189"/>
      <c r="B12" s="189"/>
      <c r="C12" s="190"/>
      <c r="D12" s="191"/>
      <c r="E12" s="190"/>
      <c r="F12" s="190"/>
      <c r="G12" s="191"/>
      <c r="H12" s="266" t="s">
        <v>532</v>
      </c>
      <c r="I12" s="265">
        <v>0</v>
      </c>
      <c r="J12" s="188"/>
    </row>
    <row r="13" spans="1:16" ht="36.950000000000003" customHeight="1" x14ac:dyDescent="0.2">
      <c r="A13" s="189"/>
      <c r="B13" s="189"/>
      <c r="C13" s="190"/>
      <c r="D13" s="191"/>
      <c r="E13" s="190"/>
      <c r="F13" s="190"/>
      <c r="G13" s="191"/>
      <c r="H13" s="266" t="s">
        <v>341</v>
      </c>
      <c r="I13" s="265">
        <v>0</v>
      </c>
      <c r="J13" s="188"/>
      <c r="P13" s="192"/>
    </row>
    <row r="14" spans="1:16" ht="36.950000000000003" customHeight="1" x14ac:dyDescent="0.2">
      <c r="A14" s="189"/>
      <c r="B14" s="189"/>
      <c r="C14" s="190"/>
      <c r="D14" s="191"/>
      <c r="E14" s="190"/>
      <c r="F14" s="190"/>
      <c r="G14" s="191"/>
      <c r="H14" s="266" t="s">
        <v>434</v>
      </c>
      <c r="I14" s="265">
        <v>0</v>
      </c>
      <c r="J14" s="188"/>
    </row>
    <row r="15" spans="1:16" ht="36.950000000000003" customHeight="1" x14ac:dyDescent="0.2">
      <c r="A15" s="190"/>
      <c r="B15" s="190"/>
      <c r="C15" s="190"/>
      <c r="D15" s="190"/>
      <c r="E15" s="190"/>
      <c r="F15" s="190"/>
      <c r="G15" s="191"/>
      <c r="H15" s="266" t="s">
        <v>509</v>
      </c>
      <c r="I15" s="265">
        <v>0</v>
      </c>
    </row>
    <row r="16" spans="1:16" ht="36.950000000000003" customHeight="1" x14ac:dyDescent="0.2">
      <c r="A16" s="190"/>
      <c r="B16" s="190"/>
      <c r="C16" s="190"/>
      <c r="D16" s="190"/>
      <c r="E16" s="190"/>
      <c r="F16" s="190"/>
      <c r="G16" s="191"/>
      <c r="H16" s="266" t="s">
        <v>533</v>
      </c>
      <c r="I16" s="265">
        <v>0</v>
      </c>
    </row>
    <row r="17" spans="1:9" s="196" customFormat="1" ht="36.950000000000003" customHeight="1" thickBot="1" x14ac:dyDescent="0.3">
      <c r="A17" s="193"/>
      <c r="B17" s="193"/>
      <c r="C17" s="193"/>
      <c r="D17" s="193"/>
      <c r="E17" s="193"/>
      <c r="F17" s="193"/>
      <c r="G17" s="194"/>
      <c r="H17" s="213" t="s">
        <v>534</v>
      </c>
      <c r="I17" s="195">
        <f>(D10+D11)-I10</f>
        <v>0</v>
      </c>
    </row>
    <row r="18" spans="1:9" s="197" customFormat="1" ht="41.45" customHeight="1" x14ac:dyDescent="0.25">
      <c r="C18" s="197" t="s">
        <v>144</v>
      </c>
      <c r="D18" s="382" t="s">
        <v>535</v>
      </c>
      <c r="E18" s="382"/>
      <c r="F18" s="382"/>
      <c r="G18" s="382"/>
      <c r="H18" s="382"/>
      <c r="I18" s="382"/>
    </row>
    <row r="19" spans="1:9" s="198" customFormat="1" ht="15.75" thickBot="1" x14ac:dyDescent="0.25">
      <c r="A19" s="198" t="s">
        <v>146</v>
      </c>
      <c r="B19" s="199" t="s">
        <v>536</v>
      </c>
      <c r="C19" s="198" t="s">
        <v>148</v>
      </c>
      <c r="D19" s="198" t="s">
        <v>537</v>
      </c>
      <c r="E19" s="238" t="s">
        <v>149</v>
      </c>
      <c r="G19" s="200"/>
      <c r="I19" s="200"/>
    </row>
    <row r="20" spans="1:9" s="203" customFormat="1" x14ac:dyDescent="0.2">
      <c r="A20" s="272">
        <v>0</v>
      </c>
      <c r="B20" s="272">
        <v>0</v>
      </c>
      <c r="C20" s="273">
        <v>0</v>
      </c>
      <c r="D20" s="239"/>
      <c r="E20" s="206">
        <v>0</v>
      </c>
      <c r="F20" s="204"/>
      <c r="G20" s="205"/>
      <c r="I20" s="205"/>
    </row>
    <row r="21" spans="1:9" s="203" customFormat="1" x14ac:dyDescent="0.2">
      <c r="A21" s="272">
        <v>0</v>
      </c>
      <c r="B21" s="272">
        <v>0</v>
      </c>
      <c r="C21" s="273">
        <v>0</v>
      </c>
      <c r="D21" s="240"/>
      <c r="E21" s="206">
        <v>0</v>
      </c>
      <c r="F21" s="204"/>
      <c r="G21" s="205"/>
      <c r="I21" s="205"/>
    </row>
    <row r="22" spans="1:9" s="203" customFormat="1" x14ac:dyDescent="0.2">
      <c r="A22" s="272">
        <v>0</v>
      </c>
      <c r="B22" s="272">
        <v>0</v>
      </c>
      <c r="C22" s="273">
        <v>0</v>
      </c>
      <c r="D22" s="240"/>
      <c r="E22" s="206">
        <v>0</v>
      </c>
      <c r="F22" s="204"/>
      <c r="G22" s="205"/>
      <c r="I22" s="205"/>
    </row>
    <row r="23" spans="1:9" s="203" customFormat="1" x14ac:dyDescent="0.2">
      <c r="A23" s="272">
        <v>0</v>
      </c>
      <c r="B23" s="272">
        <v>0</v>
      </c>
      <c r="C23" s="273">
        <v>0</v>
      </c>
      <c r="D23" s="240"/>
      <c r="E23" s="206">
        <v>0</v>
      </c>
      <c r="F23" s="204"/>
      <c r="G23" s="205"/>
      <c r="I23" s="205"/>
    </row>
    <row r="24" spans="1:9" s="203" customFormat="1" x14ac:dyDescent="0.2">
      <c r="A24" s="272">
        <v>0</v>
      </c>
      <c r="B24" s="272">
        <v>0</v>
      </c>
      <c r="C24" s="273">
        <v>0</v>
      </c>
      <c r="D24" s="240"/>
      <c r="E24" s="206">
        <v>0</v>
      </c>
      <c r="F24" s="204"/>
      <c r="G24" s="205"/>
      <c r="I24" s="205"/>
    </row>
    <row r="25" spans="1:9" s="203" customFormat="1" x14ac:dyDescent="0.2">
      <c r="A25" s="272">
        <v>0</v>
      </c>
      <c r="B25" s="272">
        <v>0</v>
      </c>
      <c r="C25" s="273">
        <v>0</v>
      </c>
      <c r="D25" s="240"/>
      <c r="E25" s="206">
        <v>0</v>
      </c>
      <c r="F25" s="204"/>
      <c r="G25" s="205"/>
      <c r="I25" s="205"/>
    </row>
    <row r="26" spans="1:9" s="203" customFormat="1" x14ac:dyDescent="0.2">
      <c r="A26" s="272">
        <v>0</v>
      </c>
      <c r="B26" s="272">
        <v>0</v>
      </c>
      <c r="C26" s="273">
        <v>0</v>
      </c>
      <c r="D26" s="240"/>
      <c r="E26" s="206">
        <v>0</v>
      </c>
      <c r="F26" s="204"/>
      <c r="G26" s="205"/>
      <c r="I26" s="205"/>
    </row>
    <row r="27" spans="1:9" s="203" customFormat="1" x14ac:dyDescent="0.2">
      <c r="A27" s="272">
        <v>0</v>
      </c>
      <c r="B27" s="272">
        <v>0</v>
      </c>
      <c r="C27" s="273">
        <v>0</v>
      </c>
      <c r="D27" s="240"/>
      <c r="E27" s="206">
        <v>0</v>
      </c>
      <c r="F27" s="204"/>
      <c r="G27" s="205"/>
      <c r="I27" s="205"/>
    </row>
    <row r="28" spans="1:9" s="203" customFormat="1" x14ac:dyDescent="0.2">
      <c r="A28" s="272">
        <v>0</v>
      </c>
      <c r="B28" s="272">
        <v>0</v>
      </c>
      <c r="C28" s="273">
        <v>0</v>
      </c>
      <c r="D28" s="240"/>
      <c r="E28" s="206">
        <v>0</v>
      </c>
      <c r="F28" s="204"/>
      <c r="G28" s="205"/>
      <c r="I28" s="205"/>
    </row>
    <row r="29" spans="1:9" s="203" customFormat="1" x14ac:dyDescent="0.2">
      <c r="A29" s="272">
        <v>0</v>
      </c>
      <c r="B29" s="272">
        <v>0</v>
      </c>
      <c r="C29" s="273">
        <v>0</v>
      </c>
      <c r="D29" s="240"/>
      <c r="E29" s="206">
        <v>0</v>
      </c>
      <c r="F29" s="204"/>
      <c r="G29" s="205"/>
      <c r="I29" s="205"/>
    </row>
    <row r="30" spans="1:9" s="203" customFormat="1" x14ac:dyDescent="0.2">
      <c r="A30" s="272">
        <v>0</v>
      </c>
      <c r="B30" s="272">
        <v>0</v>
      </c>
      <c r="C30" s="273">
        <v>0</v>
      </c>
      <c r="D30" s="240"/>
      <c r="E30" s="206">
        <v>0</v>
      </c>
      <c r="F30" s="204"/>
      <c r="G30" s="205"/>
      <c r="I30" s="205"/>
    </row>
    <row r="31" spans="1:9" s="203" customFormat="1" x14ac:dyDescent="0.2">
      <c r="A31" s="272">
        <v>0</v>
      </c>
      <c r="B31" s="272">
        <v>0</v>
      </c>
      <c r="C31" s="273">
        <v>0</v>
      </c>
      <c r="D31" s="240"/>
      <c r="E31" s="206">
        <v>0</v>
      </c>
      <c r="F31" s="204"/>
      <c r="G31" s="205"/>
      <c r="I31" s="205"/>
    </row>
    <row r="32" spans="1:9" s="203" customFormat="1" x14ac:dyDescent="0.2">
      <c r="A32" s="272">
        <v>0</v>
      </c>
      <c r="B32" s="272">
        <v>0</v>
      </c>
      <c r="C32" s="273">
        <v>0</v>
      </c>
      <c r="D32" s="240"/>
      <c r="E32" s="206">
        <v>0</v>
      </c>
      <c r="F32" s="204"/>
      <c r="G32" s="205"/>
      <c r="I32" s="205"/>
    </row>
    <row r="33" spans="1:9" s="203" customFormat="1" x14ac:dyDescent="0.2">
      <c r="A33" s="272">
        <v>0</v>
      </c>
      <c r="B33" s="272">
        <v>0</v>
      </c>
      <c r="C33" s="273">
        <v>0</v>
      </c>
      <c r="D33" s="240"/>
      <c r="E33" s="206">
        <v>0</v>
      </c>
      <c r="F33" s="204"/>
      <c r="G33" s="205"/>
      <c r="I33" s="205"/>
    </row>
    <row r="34" spans="1:9" s="203" customFormat="1" x14ac:dyDescent="0.2">
      <c r="A34" s="272">
        <v>0</v>
      </c>
      <c r="B34" s="272">
        <v>0</v>
      </c>
      <c r="C34" s="273">
        <v>0</v>
      </c>
      <c r="D34" s="240"/>
      <c r="E34" s="206">
        <v>0</v>
      </c>
      <c r="F34" s="204"/>
      <c r="G34" s="205"/>
      <c r="I34" s="205"/>
    </row>
    <row r="35" spans="1:9" s="203" customFormat="1" x14ac:dyDescent="0.2">
      <c r="A35" s="272">
        <v>0</v>
      </c>
      <c r="B35" s="272">
        <v>0</v>
      </c>
      <c r="C35" s="273">
        <v>0</v>
      </c>
      <c r="D35" s="240"/>
      <c r="E35" s="206">
        <v>0</v>
      </c>
      <c r="F35" s="204"/>
      <c r="G35" s="205"/>
      <c r="I35" s="205"/>
    </row>
    <row r="36" spans="1:9" s="203" customFormat="1" x14ac:dyDescent="0.2">
      <c r="A36" s="272">
        <v>0</v>
      </c>
      <c r="B36" s="272">
        <v>0</v>
      </c>
      <c r="C36" s="273">
        <v>0</v>
      </c>
      <c r="D36" s="240"/>
      <c r="E36" s="206">
        <v>0</v>
      </c>
      <c r="F36" s="204"/>
      <c r="G36" s="205"/>
      <c r="I36" s="205"/>
    </row>
    <row r="37" spans="1:9" s="203" customFormat="1" x14ac:dyDescent="0.2">
      <c r="A37" s="272">
        <v>0</v>
      </c>
      <c r="B37" s="272">
        <v>0</v>
      </c>
      <c r="C37" s="273">
        <v>0</v>
      </c>
      <c r="D37" s="240"/>
      <c r="E37" s="206">
        <v>0</v>
      </c>
      <c r="F37" s="204"/>
      <c r="G37" s="205"/>
      <c r="I37" s="205"/>
    </row>
    <row r="38" spans="1:9" s="203" customFormat="1" x14ac:dyDescent="0.2">
      <c r="A38" s="272">
        <v>0</v>
      </c>
      <c r="B38" s="272">
        <v>0</v>
      </c>
      <c r="C38" s="273">
        <v>0</v>
      </c>
      <c r="D38" s="240"/>
      <c r="E38" s="206">
        <v>0</v>
      </c>
      <c r="F38" s="204"/>
      <c r="G38" s="205"/>
      <c r="I38" s="205"/>
    </row>
    <row r="39" spans="1:9" s="203" customFormat="1" x14ac:dyDescent="0.2">
      <c r="A39" s="272">
        <v>0</v>
      </c>
      <c r="B39" s="272">
        <v>0</v>
      </c>
      <c r="C39" s="273">
        <v>0</v>
      </c>
      <c r="D39" s="240"/>
      <c r="E39" s="206">
        <v>0</v>
      </c>
      <c r="F39" s="204"/>
      <c r="G39" s="205"/>
      <c r="I39" s="205"/>
    </row>
    <row r="40" spans="1:9" s="203" customFormat="1" ht="15.75" thickBot="1" x14ac:dyDescent="0.25">
      <c r="A40" s="272">
        <v>0</v>
      </c>
      <c r="B40" s="272">
        <v>0</v>
      </c>
      <c r="C40" s="273">
        <v>0</v>
      </c>
      <c r="D40" s="240"/>
      <c r="E40" s="206">
        <v>0</v>
      </c>
      <c r="F40" s="204"/>
      <c r="G40" s="205"/>
      <c r="I40" s="205"/>
    </row>
    <row r="41" spans="1:9" s="203" customFormat="1" ht="15.75" thickBot="1" x14ac:dyDescent="0.25">
      <c r="A41" s="272" t="s">
        <v>180</v>
      </c>
      <c r="B41" s="272">
        <v>0</v>
      </c>
      <c r="C41" s="273">
        <v>0</v>
      </c>
      <c r="D41" s="242"/>
      <c r="E41" s="206">
        <v>0</v>
      </c>
      <c r="F41" s="204"/>
      <c r="G41" s="205"/>
      <c r="H41" s="267" t="s">
        <v>538</v>
      </c>
      <c r="I41" s="209">
        <f>SUM(D20:D41)</f>
        <v>0</v>
      </c>
    </row>
  </sheetData>
  <sheetProtection sheet="1" insertRows="0"/>
  <protectedRanges>
    <protectedRange sqref="D20:D41" name="Range3"/>
    <protectedRange sqref="D10:G11" name="Range2"/>
  </protectedRanges>
  <mergeCells count="17">
    <mergeCell ref="A2:J2"/>
    <mergeCell ref="A3:J3"/>
    <mergeCell ref="A4:C4"/>
    <mergeCell ref="D4:H4"/>
    <mergeCell ref="A5:C5"/>
    <mergeCell ref="D5:H5"/>
    <mergeCell ref="A6:C6"/>
    <mergeCell ref="D6:H6"/>
    <mergeCell ref="A7:C7"/>
    <mergeCell ref="D7:H7"/>
    <mergeCell ref="A8:C8"/>
    <mergeCell ref="D8:H8"/>
    <mergeCell ref="A10:B10"/>
    <mergeCell ref="D10:G10"/>
    <mergeCell ref="A11:B11"/>
    <mergeCell ref="D11:G11"/>
    <mergeCell ref="D18:I18"/>
  </mergeCells>
  <conditionalFormatting sqref="I12:I14">
    <cfRule type="cellIs" dxfId="2" priority="3" operator="lessThan">
      <formula>0</formula>
    </cfRule>
  </conditionalFormatting>
  <conditionalFormatting sqref="I17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scale="26" fitToHeight="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5DEFC-B3FA-46A5-B00C-1982BC79D32F}">
  <dimension ref="A1:O61"/>
  <sheetViews>
    <sheetView showGridLines="0" zoomScale="60" zoomScaleNormal="60" workbookViewId="0"/>
  </sheetViews>
  <sheetFormatPr defaultColWidth="8.625" defaultRowHeight="14.25" x14ac:dyDescent="0.2"/>
  <cols>
    <col min="1" max="1" width="7.5" style="2" customWidth="1"/>
    <col min="2" max="2" width="33.375" style="86" customWidth="1"/>
    <col min="3" max="3" width="32.25" style="86" customWidth="1"/>
    <col min="4" max="4" width="57.125" style="86" customWidth="1"/>
    <col min="5" max="6" width="15.625" style="86" customWidth="1"/>
    <col min="7" max="7" width="49.25" style="86" customWidth="1"/>
    <col min="8" max="8" width="49.25" style="139" customWidth="1"/>
    <col min="9" max="9" width="45.375" style="86" customWidth="1"/>
    <col min="10" max="10" width="30.5" style="2" customWidth="1"/>
    <col min="11" max="11" width="15.625" style="2" customWidth="1"/>
    <col min="12" max="12" width="43.375" style="2" customWidth="1"/>
    <col min="13" max="16384" width="8.625" style="2"/>
  </cols>
  <sheetData>
    <row r="1" spans="1:15" x14ac:dyDescent="0.2">
      <c r="A1" s="4"/>
      <c r="B1" s="135"/>
      <c r="C1" s="135"/>
      <c r="D1" s="135"/>
      <c r="E1" s="135"/>
      <c r="F1" s="135"/>
      <c r="G1" s="135"/>
      <c r="H1" s="136"/>
      <c r="I1" s="135"/>
      <c r="J1" s="4"/>
      <c r="K1" s="4"/>
      <c r="L1" s="4"/>
      <c r="M1" s="4"/>
      <c r="N1" s="4"/>
      <c r="O1" s="4"/>
    </row>
    <row r="2" spans="1:15" ht="20.25" x14ac:dyDescent="0.2">
      <c r="A2" s="4"/>
      <c r="B2" s="135"/>
      <c r="C2" s="135"/>
      <c r="E2" s="135"/>
      <c r="F2" s="137" t="s">
        <v>0</v>
      </c>
      <c r="G2" s="135"/>
      <c r="H2" s="136"/>
      <c r="I2" s="135"/>
      <c r="J2" s="4"/>
      <c r="K2" s="4"/>
      <c r="L2" s="4"/>
      <c r="M2" s="4"/>
      <c r="N2" s="4"/>
      <c r="O2" s="4"/>
    </row>
    <row r="3" spans="1:15" ht="20.25" x14ac:dyDescent="0.3">
      <c r="A3" s="4"/>
      <c r="B3" s="135"/>
      <c r="C3" s="135"/>
      <c r="E3" s="135"/>
      <c r="F3" s="138" t="s">
        <v>540</v>
      </c>
      <c r="I3" s="135"/>
      <c r="J3" s="6"/>
      <c r="K3" s="5"/>
      <c r="L3" s="4"/>
      <c r="M3" s="4"/>
      <c r="N3" s="4"/>
      <c r="O3" s="4"/>
    </row>
    <row r="4" spans="1:15" x14ac:dyDescent="0.2">
      <c r="A4" s="4"/>
      <c r="B4" s="135"/>
      <c r="C4" s="135"/>
      <c r="D4" s="135"/>
      <c r="E4" s="135"/>
      <c r="F4" s="135"/>
      <c r="G4" s="135"/>
      <c r="H4" s="136"/>
      <c r="I4" s="135"/>
      <c r="J4" s="4"/>
      <c r="K4" s="4"/>
      <c r="L4" s="4"/>
      <c r="M4" s="4"/>
      <c r="N4" s="4"/>
      <c r="O4" s="4"/>
    </row>
    <row r="5" spans="1:15" ht="15.75" x14ac:dyDescent="0.25">
      <c r="A5" s="4"/>
      <c r="B5" s="140" t="s">
        <v>43</v>
      </c>
      <c r="C5" s="135"/>
      <c r="D5" s="135"/>
      <c r="E5" s="135"/>
      <c r="F5" s="135"/>
      <c r="G5" s="135"/>
      <c r="H5" s="136"/>
      <c r="I5" s="135"/>
      <c r="J5" s="4"/>
      <c r="K5" s="4"/>
      <c r="L5" s="4"/>
      <c r="M5" s="4"/>
      <c r="N5" s="4"/>
      <c r="O5" s="4"/>
    </row>
    <row r="6" spans="1:15" ht="15" x14ac:dyDescent="0.2">
      <c r="A6" s="4"/>
      <c r="B6" s="128" t="s">
        <v>541</v>
      </c>
      <c r="C6" s="135"/>
      <c r="D6" s="135"/>
      <c r="E6" s="135"/>
      <c r="F6" s="135"/>
      <c r="G6" s="135"/>
      <c r="H6" s="136"/>
      <c r="I6" s="135"/>
      <c r="J6" s="4"/>
      <c r="K6" s="4"/>
      <c r="L6" s="4"/>
      <c r="M6" s="4"/>
      <c r="N6" s="4"/>
      <c r="O6" s="4"/>
    </row>
    <row r="7" spans="1:15" ht="15" x14ac:dyDescent="0.25">
      <c r="A7" s="4"/>
      <c r="B7" s="141"/>
      <c r="C7" s="135"/>
      <c r="D7" s="135"/>
      <c r="E7" s="135"/>
      <c r="F7" s="135"/>
      <c r="G7" s="135"/>
      <c r="H7" s="136"/>
      <c r="I7" s="135"/>
      <c r="J7" s="4"/>
      <c r="K7" s="4"/>
      <c r="L7" s="4"/>
      <c r="M7" s="4"/>
      <c r="N7" s="4"/>
      <c r="O7" s="4"/>
    </row>
    <row r="8" spans="1:15" ht="36.6" customHeight="1" x14ac:dyDescent="0.25">
      <c r="A8" s="7"/>
      <c r="B8" s="289" t="s">
        <v>542</v>
      </c>
      <c r="C8" s="420" t="s">
        <v>543</v>
      </c>
      <c r="D8" s="420"/>
      <c r="E8" s="421" t="s">
        <v>544</v>
      </c>
      <c r="F8" s="421"/>
      <c r="G8" s="421"/>
      <c r="H8" s="290" t="s">
        <v>545</v>
      </c>
      <c r="I8" s="291" t="s">
        <v>149</v>
      </c>
      <c r="J8" s="292"/>
      <c r="K8" s="11"/>
      <c r="L8" s="11"/>
      <c r="M8" s="7"/>
      <c r="N8" s="7"/>
      <c r="O8" s="7"/>
    </row>
    <row r="9" spans="1:15" ht="50.1" customHeight="1" x14ac:dyDescent="0.25">
      <c r="A9" s="8"/>
      <c r="B9" s="293" t="s">
        <v>546</v>
      </c>
      <c r="C9" s="422" t="s">
        <v>547</v>
      </c>
      <c r="D9" s="423"/>
      <c r="E9" s="422" t="s">
        <v>548</v>
      </c>
      <c r="F9" s="423"/>
      <c r="G9" s="423"/>
      <c r="H9" s="294">
        <v>45474</v>
      </c>
      <c r="I9" s="295" t="s">
        <v>549</v>
      </c>
      <c r="J9" s="296"/>
      <c r="K9" s="18"/>
      <c r="L9" s="18"/>
      <c r="M9" s="8"/>
      <c r="N9" s="8"/>
      <c r="O9" s="8"/>
    </row>
    <row r="10" spans="1:15" ht="50.1" customHeight="1" x14ac:dyDescent="0.25">
      <c r="A10" s="8"/>
      <c r="B10" s="293" t="s">
        <v>118</v>
      </c>
      <c r="C10" s="414" t="s">
        <v>550</v>
      </c>
      <c r="D10" s="414"/>
      <c r="E10" s="422" t="s">
        <v>551</v>
      </c>
      <c r="F10" s="423"/>
      <c r="G10" s="423"/>
      <c r="H10" s="298">
        <v>45496</v>
      </c>
      <c r="I10" s="299" t="s">
        <v>549</v>
      </c>
      <c r="J10" s="296"/>
      <c r="K10" s="18"/>
      <c r="L10" s="18"/>
      <c r="M10" s="8"/>
      <c r="N10" s="8"/>
      <c r="O10" s="8"/>
    </row>
    <row r="11" spans="1:15" ht="50.1" customHeight="1" x14ac:dyDescent="0.25">
      <c r="A11" s="8"/>
      <c r="B11" s="293" t="s">
        <v>552</v>
      </c>
      <c r="C11" s="428" t="s">
        <v>550</v>
      </c>
      <c r="D11" s="428"/>
      <c r="E11" s="429" t="s">
        <v>551</v>
      </c>
      <c r="F11" s="430"/>
      <c r="G11" s="430"/>
      <c r="H11" s="298">
        <v>45496</v>
      </c>
      <c r="I11" s="299" t="s">
        <v>549</v>
      </c>
      <c r="J11" s="300"/>
      <c r="K11" s="19"/>
      <c r="L11" s="12"/>
      <c r="M11" s="8"/>
      <c r="N11" s="8"/>
      <c r="O11" s="8"/>
    </row>
    <row r="12" spans="1:15" ht="80.099999999999994" customHeight="1" x14ac:dyDescent="0.25">
      <c r="A12" s="7"/>
      <c r="B12" s="293" t="s">
        <v>600</v>
      </c>
      <c r="C12" s="428" t="s">
        <v>601</v>
      </c>
      <c r="D12" s="414"/>
      <c r="E12" s="422" t="s">
        <v>602</v>
      </c>
      <c r="F12" s="422"/>
      <c r="G12" s="422"/>
      <c r="H12" s="298" t="s">
        <v>584</v>
      </c>
      <c r="I12" s="274" t="s">
        <v>591</v>
      </c>
      <c r="J12" s="301"/>
      <c r="K12" s="20"/>
      <c r="L12" s="20"/>
      <c r="M12" s="7"/>
      <c r="N12" s="7"/>
      <c r="O12" s="7"/>
    </row>
    <row r="13" spans="1:15" ht="87" customHeight="1" x14ac:dyDescent="0.25">
      <c r="A13" s="7"/>
      <c r="B13" s="293" t="s">
        <v>582</v>
      </c>
      <c r="C13" s="431" t="s">
        <v>547</v>
      </c>
      <c r="D13" s="431"/>
      <c r="E13" s="423" t="s">
        <v>583</v>
      </c>
      <c r="F13" s="423"/>
      <c r="G13" s="423"/>
      <c r="H13" s="294" t="s">
        <v>584</v>
      </c>
      <c r="I13" s="302" t="s">
        <v>585</v>
      </c>
      <c r="J13" s="301"/>
      <c r="K13" s="20"/>
      <c r="L13" s="20"/>
      <c r="M13" s="7"/>
      <c r="N13" s="7"/>
      <c r="O13" s="7"/>
    </row>
    <row r="14" spans="1:15" ht="85.5" customHeight="1" x14ac:dyDescent="0.25">
      <c r="A14" s="7"/>
      <c r="B14" s="293" t="s">
        <v>586</v>
      </c>
      <c r="C14" s="431" t="s">
        <v>589</v>
      </c>
      <c r="D14" s="427"/>
      <c r="E14" s="423" t="s">
        <v>587</v>
      </c>
      <c r="F14" s="423"/>
      <c r="G14" s="423"/>
      <c r="H14" s="294" t="s">
        <v>584</v>
      </c>
      <c r="I14" s="302" t="s">
        <v>585</v>
      </c>
      <c r="J14" s="301"/>
      <c r="K14" s="20"/>
      <c r="L14" s="20"/>
      <c r="M14" s="7"/>
      <c r="N14" s="7"/>
      <c r="O14" s="7"/>
    </row>
    <row r="15" spans="1:15" ht="50.1" customHeight="1" x14ac:dyDescent="0.25">
      <c r="A15" s="7"/>
      <c r="B15" s="293" t="s">
        <v>588</v>
      </c>
      <c r="C15" s="423" t="s">
        <v>554</v>
      </c>
      <c r="D15" s="423"/>
      <c r="E15" s="422" t="s">
        <v>555</v>
      </c>
      <c r="F15" s="414"/>
      <c r="G15" s="414"/>
      <c r="H15" s="294">
        <v>45200</v>
      </c>
      <c r="I15" s="303" t="s">
        <v>553</v>
      </c>
      <c r="J15" s="301"/>
      <c r="K15" s="20"/>
      <c r="L15" s="20"/>
      <c r="M15" s="7"/>
      <c r="N15" s="7"/>
      <c r="O15" s="7"/>
    </row>
    <row r="16" spans="1:15" ht="50.1" customHeight="1" x14ac:dyDescent="0.25">
      <c r="A16" s="7"/>
      <c r="B16" s="293" t="s">
        <v>590</v>
      </c>
      <c r="C16" s="427" t="s">
        <v>547</v>
      </c>
      <c r="D16" s="423"/>
      <c r="E16" s="413" t="s">
        <v>592</v>
      </c>
      <c r="F16" s="414"/>
      <c r="G16" s="414"/>
      <c r="H16" s="304" t="s">
        <v>584</v>
      </c>
      <c r="I16" s="305" t="s">
        <v>591</v>
      </c>
      <c r="J16" s="301"/>
      <c r="K16" s="20"/>
      <c r="L16" s="20"/>
      <c r="M16" s="7"/>
      <c r="N16" s="7"/>
      <c r="O16" s="7"/>
    </row>
    <row r="17" spans="1:15" ht="50.1" customHeight="1" x14ac:dyDescent="0.25">
      <c r="A17" s="7"/>
      <c r="B17" s="293" t="s">
        <v>594</v>
      </c>
      <c r="C17" s="418" t="s">
        <v>593</v>
      </c>
      <c r="D17" s="419"/>
      <c r="E17" s="415" t="s">
        <v>593</v>
      </c>
      <c r="F17" s="416"/>
      <c r="G17" s="417"/>
      <c r="H17" s="304" t="s">
        <v>584</v>
      </c>
      <c r="I17" s="297" t="s">
        <v>591</v>
      </c>
      <c r="J17" s="301"/>
      <c r="K17" s="20"/>
      <c r="L17" s="20"/>
      <c r="M17" s="7"/>
      <c r="N17" s="7"/>
      <c r="O17" s="7"/>
    </row>
    <row r="18" spans="1:15" ht="50.1" customHeight="1" x14ac:dyDescent="0.25">
      <c r="A18" s="7"/>
      <c r="B18" s="293" t="s">
        <v>596</v>
      </c>
      <c r="C18" s="424" t="s">
        <v>608</v>
      </c>
      <c r="D18" s="425"/>
      <c r="E18" s="306"/>
      <c r="F18" s="307"/>
      <c r="G18" s="308"/>
      <c r="H18" s="309" t="s">
        <v>597</v>
      </c>
      <c r="I18" s="297" t="s">
        <v>604</v>
      </c>
      <c r="J18" s="301"/>
      <c r="K18" s="20"/>
      <c r="L18" s="20"/>
      <c r="M18" s="7"/>
      <c r="N18" s="7"/>
      <c r="O18" s="7"/>
    </row>
    <row r="19" spans="1:15" ht="50.1" customHeight="1" x14ac:dyDescent="0.25">
      <c r="A19" s="7"/>
      <c r="B19" s="293" t="s">
        <v>595</v>
      </c>
      <c r="C19" s="431" t="s">
        <v>556</v>
      </c>
      <c r="D19" s="427"/>
      <c r="E19" s="422" t="s">
        <v>598</v>
      </c>
      <c r="F19" s="423"/>
      <c r="G19" s="423"/>
      <c r="H19" s="304" t="s">
        <v>584</v>
      </c>
      <c r="I19" s="305" t="s">
        <v>591</v>
      </c>
      <c r="J19" s="301"/>
      <c r="K19" s="20"/>
      <c r="L19" s="20"/>
      <c r="M19" s="7"/>
      <c r="N19" s="7"/>
      <c r="O19" s="7"/>
    </row>
    <row r="20" spans="1:15" ht="50.1" customHeight="1" x14ac:dyDescent="0.25">
      <c r="A20" s="7"/>
      <c r="B20" s="293" t="s">
        <v>557</v>
      </c>
      <c r="C20" s="426" t="s">
        <v>610</v>
      </c>
      <c r="D20" s="427"/>
      <c r="E20" s="422" t="s">
        <v>605</v>
      </c>
      <c r="F20" s="423"/>
      <c r="G20" s="423"/>
      <c r="H20" s="304" t="s">
        <v>584</v>
      </c>
      <c r="I20" s="305" t="s">
        <v>611</v>
      </c>
      <c r="J20" s="301"/>
      <c r="K20" s="20"/>
      <c r="L20" s="20"/>
      <c r="M20" s="7"/>
      <c r="N20" s="7"/>
      <c r="O20" s="7"/>
    </row>
    <row r="21" spans="1:15" ht="15" x14ac:dyDescent="0.2">
      <c r="A21" s="10"/>
      <c r="B21" s="142"/>
      <c r="C21" s="142"/>
      <c r="D21" s="142"/>
      <c r="E21" s="142"/>
      <c r="F21" s="142"/>
      <c r="G21" s="142"/>
      <c r="H21" s="143"/>
      <c r="I21" s="142"/>
      <c r="J21" s="10"/>
      <c r="K21" s="10"/>
      <c r="L21" s="10"/>
      <c r="M21" s="10"/>
      <c r="N21" s="10"/>
      <c r="O21" s="10"/>
    </row>
    <row r="22" spans="1:15" ht="15.75" x14ac:dyDescent="0.25">
      <c r="A22" s="9"/>
      <c r="B22" s="142"/>
      <c r="C22" s="142"/>
      <c r="D22" s="142"/>
      <c r="E22" s="142"/>
      <c r="F22" s="142"/>
      <c r="G22" s="142"/>
      <c r="H22" s="143"/>
      <c r="I22" s="142"/>
      <c r="J22" s="10"/>
      <c r="K22" s="10"/>
      <c r="L22" s="10"/>
      <c r="M22" s="10"/>
      <c r="N22" s="10"/>
      <c r="O22" s="10"/>
    </row>
    <row r="23" spans="1:15" ht="15" x14ac:dyDescent="0.2">
      <c r="A23" s="10"/>
      <c r="B23" s="142"/>
      <c r="C23" s="142"/>
      <c r="D23" s="142"/>
      <c r="E23" s="142"/>
      <c r="F23" s="142"/>
      <c r="G23" s="142"/>
      <c r="H23" s="143"/>
      <c r="I23" s="142"/>
      <c r="J23" s="10"/>
      <c r="K23" s="10"/>
      <c r="L23" s="10"/>
      <c r="M23" s="10"/>
      <c r="N23" s="10"/>
      <c r="O23" s="10"/>
    </row>
    <row r="24" spans="1:15" ht="20.25" hidden="1" x14ac:dyDescent="0.3">
      <c r="A24" s="9"/>
      <c r="B24" s="144"/>
      <c r="C24" s="144"/>
      <c r="D24" s="129" t="s">
        <v>558</v>
      </c>
      <c r="F24" s="144"/>
      <c r="G24" s="144"/>
      <c r="H24" s="145"/>
      <c r="I24" s="144"/>
      <c r="J24" s="13"/>
      <c r="K24" s="13"/>
      <c r="L24" s="10"/>
      <c r="M24" s="10"/>
      <c r="N24" s="10"/>
      <c r="O24" s="10"/>
    </row>
    <row r="25" spans="1:15" ht="15" hidden="1" x14ac:dyDescent="0.2">
      <c r="A25" s="10"/>
      <c r="B25" s="144"/>
      <c r="C25" s="144"/>
      <c r="D25" s="144"/>
      <c r="E25" s="144"/>
      <c r="F25" s="144"/>
      <c r="G25" s="144"/>
      <c r="H25" s="145"/>
      <c r="I25" s="144"/>
      <c r="J25" s="13"/>
      <c r="K25" s="13"/>
      <c r="L25" s="10"/>
      <c r="M25" s="10"/>
      <c r="N25" s="10"/>
      <c r="O25" s="10"/>
    </row>
    <row r="26" spans="1:15" ht="15" hidden="1" x14ac:dyDescent="0.2">
      <c r="A26" s="10"/>
      <c r="B26" s="144"/>
      <c r="C26" s="144"/>
      <c r="D26" s="144"/>
      <c r="E26" s="144"/>
      <c r="F26" s="144"/>
      <c r="G26" s="144"/>
      <c r="H26" s="145"/>
      <c r="I26" s="144"/>
      <c r="J26" s="13"/>
      <c r="K26" s="13"/>
      <c r="L26" s="10"/>
      <c r="M26" s="10"/>
      <c r="N26" s="10"/>
      <c r="O26" s="10"/>
    </row>
    <row r="27" spans="1:15" ht="47.25" hidden="1" x14ac:dyDescent="0.25">
      <c r="A27" s="10"/>
      <c r="B27" s="146" t="s">
        <v>559</v>
      </c>
      <c r="C27" s="147" t="s">
        <v>560</v>
      </c>
      <c r="D27" s="147" t="s">
        <v>561</v>
      </c>
      <c r="E27" s="147" t="s">
        <v>562</v>
      </c>
      <c r="F27" s="147" t="s">
        <v>563</v>
      </c>
      <c r="G27" s="147" t="s">
        <v>564</v>
      </c>
      <c r="H27" s="148"/>
      <c r="I27" s="147" t="s">
        <v>565</v>
      </c>
      <c r="J27" s="14" t="s">
        <v>566</v>
      </c>
      <c r="K27" s="14" t="s">
        <v>567</v>
      </c>
      <c r="L27" s="10"/>
      <c r="M27" s="10"/>
      <c r="N27" s="10"/>
      <c r="O27" s="10"/>
    </row>
    <row r="28" spans="1:15" ht="15" hidden="1" x14ac:dyDescent="0.2">
      <c r="A28" s="4"/>
      <c r="B28" s="149" t="s">
        <v>568</v>
      </c>
      <c r="C28" s="150" t="s">
        <v>569</v>
      </c>
      <c r="D28" s="150" t="s">
        <v>62</v>
      </c>
      <c r="E28" s="151">
        <v>16.899999999999999</v>
      </c>
      <c r="F28" s="151">
        <v>17.63</v>
      </c>
      <c r="G28" s="151">
        <v>18.64</v>
      </c>
      <c r="H28" s="152"/>
      <c r="I28" s="151">
        <v>13.49</v>
      </c>
      <c r="J28" s="15">
        <f t="shared" ref="J28:J40" si="0">AVERAGE(E28:G28)</f>
        <v>17.723333333333333</v>
      </c>
      <c r="K28" s="15">
        <f t="shared" ref="K28:K40" si="1">AVERAGE(F28,I28)</f>
        <v>15.559999999999999</v>
      </c>
      <c r="L28" s="4"/>
      <c r="M28" s="4"/>
      <c r="N28" s="4"/>
      <c r="O28" s="4"/>
    </row>
    <row r="29" spans="1:15" ht="15" hidden="1" x14ac:dyDescent="0.2">
      <c r="A29" s="10"/>
      <c r="B29" s="149" t="s">
        <v>568</v>
      </c>
      <c r="C29" s="150" t="s">
        <v>569</v>
      </c>
      <c r="D29" s="150" t="s">
        <v>63</v>
      </c>
      <c r="E29" s="151">
        <v>0.23</v>
      </c>
      <c r="F29" s="151">
        <v>0.21</v>
      </c>
      <c r="G29" s="151">
        <v>0.09</v>
      </c>
      <c r="H29" s="152"/>
      <c r="I29" s="151">
        <v>7.0000000000000007E-2</v>
      </c>
      <c r="J29" s="15">
        <f t="shared" si="0"/>
        <v>0.17666666666666667</v>
      </c>
      <c r="K29" s="15">
        <f t="shared" si="1"/>
        <v>0.14000000000000001</v>
      </c>
      <c r="L29" s="4"/>
      <c r="M29" s="4"/>
      <c r="N29" s="4"/>
      <c r="O29" s="4"/>
    </row>
    <row r="30" spans="1:15" ht="15" hidden="1" x14ac:dyDescent="0.2">
      <c r="A30" s="5"/>
      <c r="B30" s="149" t="s">
        <v>568</v>
      </c>
      <c r="C30" s="150" t="s">
        <v>569</v>
      </c>
      <c r="D30" s="150" t="s">
        <v>64</v>
      </c>
      <c r="E30" s="151">
        <v>0.54</v>
      </c>
      <c r="F30" s="151">
        <v>0.31</v>
      </c>
      <c r="G30" s="151">
        <v>0.38</v>
      </c>
      <c r="H30" s="152"/>
      <c r="I30" s="151">
        <v>0.27</v>
      </c>
      <c r="J30" s="15">
        <f t="shared" si="0"/>
        <v>0.41</v>
      </c>
      <c r="K30" s="15">
        <f t="shared" si="1"/>
        <v>0.29000000000000004</v>
      </c>
      <c r="L30" s="5"/>
      <c r="M30" s="5"/>
      <c r="N30" s="5"/>
      <c r="O30" s="5"/>
    </row>
    <row r="31" spans="1:15" ht="15" hidden="1" x14ac:dyDescent="0.2">
      <c r="A31" s="5"/>
      <c r="B31" s="149" t="s">
        <v>568</v>
      </c>
      <c r="C31" s="150" t="s">
        <v>569</v>
      </c>
      <c r="D31" s="150" t="s">
        <v>65</v>
      </c>
      <c r="E31" s="151">
        <v>9.09</v>
      </c>
      <c r="F31" s="151">
        <v>8.7899999999999991</v>
      </c>
      <c r="G31" s="151">
        <v>18.940000000000001</v>
      </c>
      <c r="H31" s="152"/>
      <c r="I31" s="151">
        <v>23.26</v>
      </c>
      <c r="J31" s="15">
        <f t="shared" si="0"/>
        <v>12.273333333333333</v>
      </c>
      <c r="K31" s="15">
        <f t="shared" si="1"/>
        <v>16.024999999999999</v>
      </c>
      <c r="L31" s="5"/>
      <c r="M31" s="5"/>
      <c r="N31" s="5"/>
      <c r="O31" s="5"/>
    </row>
    <row r="32" spans="1:15" ht="15" hidden="1" x14ac:dyDescent="0.2">
      <c r="A32" s="5"/>
      <c r="B32" s="149" t="s">
        <v>570</v>
      </c>
      <c r="C32" s="150" t="s">
        <v>571</v>
      </c>
      <c r="D32" s="150" t="s">
        <v>66</v>
      </c>
      <c r="E32" s="151">
        <v>9.7799999999999994</v>
      </c>
      <c r="F32" s="151">
        <v>6.51</v>
      </c>
      <c r="G32" s="151">
        <v>12.47</v>
      </c>
      <c r="H32" s="152"/>
      <c r="I32" s="151">
        <v>9.2100000000000009</v>
      </c>
      <c r="J32" s="15">
        <f t="shared" si="0"/>
        <v>9.586666666666666</v>
      </c>
      <c r="K32" s="15">
        <f t="shared" si="1"/>
        <v>7.86</v>
      </c>
      <c r="L32" s="5"/>
      <c r="M32" s="5"/>
      <c r="N32" s="5"/>
      <c r="O32" s="5"/>
    </row>
    <row r="33" spans="1:15" ht="15" hidden="1" x14ac:dyDescent="0.2">
      <c r="B33" s="149" t="s">
        <v>570</v>
      </c>
      <c r="C33" s="150" t="s">
        <v>572</v>
      </c>
      <c r="D33" s="150" t="s">
        <v>573</v>
      </c>
      <c r="E33" s="151">
        <v>33.74</v>
      </c>
      <c r="F33" s="151">
        <v>28.67</v>
      </c>
      <c r="G33" s="151">
        <v>12.3</v>
      </c>
      <c r="H33" s="152"/>
      <c r="I33" s="151">
        <v>7.8</v>
      </c>
      <c r="J33" s="15">
        <f t="shared" si="0"/>
        <v>24.903333333333336</v>
      </c>
      <c r="K33" s="15">
        <f t="shared" si="1"/>
        <v>18.234999999999999</v>
      </c>
      <c r="L33" s="5"/>
      <c r="M33" s="5"/>
      <c r="N33" s="5"/>
      <c r="O33" s="5"/>
    </row>
    <row r="34" spans="1:15" ht="15" hidden="1" x14ac:dyDescent="0.2">
      <c r="B34" s="149" t="s">
        <v>574</v>
      </c>
      <c r="C34" s="150" t="s">
        <v>575</v>
      </c>
      <c r="D34" s="150" t="s">
        <v>68</v>
      </c>
      <c r="E34" s="151">
        <v>4.42</v>
      </c>
      <c r="F34" s="151">
        <v>9.35</v>
      </c>
      <c r="G34" s="151">
        <v>2.81</v>
      </c>
      <c r="H34" s="152"/>
      <c r="I34" s="151">
        <v>2.77</v>
      </c>
      <c r="J34" s="15">
        <f t="shared" si="0"/>
        <v>5.5266666666666664</v>
      </c>
      <c r="K34" s="15">
        <f t="shared" si="1"/>
        <v>6.06</v>
      </c>
      <c r="L34" s="5"/>
      <c r="M34" s="5"/>
      <c r="N34" s="5"/>
      <c r="O34" s="5"/>
    </row>
    <row r="35" spans="1:15" ht="15" hidden="1" x14ac:dyDescent="0.2">
      <c r="B35" s="149" t="s">
        <v>80</v>
      </c>
      <c r="C35" s="150" t="s">
        <v>575</v>
      </c>
      <c r="D35" s="150" t="s">
        <v>69</v>
      </c>
      <c r="E35" s="151">
        <v>3.24</v>
      </c>
      <c r="F35" s="151">
        <v>2.16</v>
      </c>
      <c r="G35" s="151">
        <v>5.35</v>
      </c>
      <c r="H35" s="152"/>
      <c r="I35" s="151">
        <v>9.14</v>
      </c>
      <c r="J35" s="15">
        <f t="shared" si="0"/>
        <v>3.5833333333333335</v>
      </c>
      <c r="K35" s="15">
        <f t="shared" si="1"/>
        <v>5.65</v>
      </c>
      <c r="L35" s="5"/>
      <c r="M35" s="5"/>
      <c r="N35" s="5"/>
      <c r="O35" s="5"/>
    </row>
    <row r="36" spans="1:15" ht="15" hidden="1" x14ac:dyDescent="0.2">
      <c r="A36" s="5"/>
      <c r="B36" s="149" t="s">
        <v>342</v>
      </c>
      <c r="C36" s="150" t="s">
        <v>576</v>
      </c>
      <c r="D36" s="150" t="s">
        <v>70</v>
      </c>
      <c r="E36" s="151">
        <v>16.75</v>
      </c>
      <c r="F36" s="151">
        <v>20.89</v>
      </c>
      <c r="G36" s="151">
        <v>22.6</v>
      </c>
      <c r="H36" s="152"/>
      <c r="I36" s="151">
        <v>27.16</v>
      </c>
      <c r="J36" s="15">
        <f t="shared" si="0"/>
        <v>20.080000000000002</v>
      </c>
      <c r="K36" s="15">
        <f t="shared" si="1"/>
        <v>24.024999999999999</v>
      </c>
      <c r="L36" s="5"/>
      <c r="M36" s="5"/>
      <c r="N36" s="5"/>
      <c r="O36" s="5"/>
    </row>
    <row r="37" spans="1:15" ht="15" hidden="1" x14ac:dyDescent="0.2">
      <c r="B37" s="149" t="s">
        <v>77</v>
      </c>
      <c r="C37" s="150" t="s">
        <v>577</v>
      </c>
      <c r="D37" s="150" t="s">
        <v>71</v>
      </c>
      <c r="E37" s="151">
        <v>1.53</v>
      </c>
      <c r="F37" s="151">
        <v>1.1000000000000001</v>
      </c>
      <c r="G37" s="151">
        <v>2.0699999999999998</v>
      </c>
      <c r="H37" s="152"/>
      <c r="I37" s="151">
        <v>1.79</v>
      </c>
      <c r="J37" s="15">
        <f t="shared" si="0"/>
        <v>1.5666666666666664</v>
      </c>
      <c r="K37" s="15">
        <f t="shared" si="1"/>
        <v>1.4450000000000001</v>
      </c>
    </row>
    <row r="38" spans="1:15" ht="15" hidden="1" x14ac:dyDescent="0.2">
      <c r="B38" s="149" t="s">
        <v>77</v>
      </c>
      <c r="C38" s="150" t="s">
        <v>578</v>
      </c>
      <c r="D38" s="150" t="s">
        <v>72</v>
      </c>
      <c r="E38" s="151">
        <v>0.33</v>
      </c>
      <c r="F38" s="151">
        <v>0.47</v>
      </c>
      <c r="G38" s="151">
        <v>0.28000000000000003</v>
      </c>
      <c r="H38" s="152"/>
      <c r="I38" s="151">
        <v>0.56999999999999995</v>
      </c>
      <c r="J38" s="15">
        <f t="shared" si="0"/>
        <v>0.36000000000000004</v>
      </c>
      <c r="K38" s="15">
        <f t="shared" si="1"/>
        <v>0.52</v>
      </c>
    </row>
    <row r="39" spans="1:15" ht="15" hidden="1" x14ac:dyDescent="0.2">
      <c r="B39" s="149" t="s">
        <v>77</v>
      </c>
      <c r="C39" s="150" t="s">
        <v>578</v>
      </c>
      <c r="D39" s="150" t="s">
        <v>73</v>
      </c>
      <c r="E39" s="151">
        <v>2.56</v>
      </c>
      <c r="F39" s="151">
        <v>2.97</v>
      </c>
      <c r="G39" s="151">
        <v>2.8</v>
      </c>
      <c r="H39" s="152"/>
      <c r="I39" s="151">
        <v>3.03</v>
      </c>
      <c r="J39" s="15">
        <f t="shared" si="0"/>
        <v>2.7766666666666668</v>
      </c>
      <c r="K39" s="15">
        <f t="shared" si="1"/>
        <v>3</v>
      </c>
    </row>
    <row r="40" spans="1:15" ht="15" hidden="1" x14ac:dyDescent="0.2">
      <c r="B40" s="149" t="s">
        <v>77</v>
      </c>
      <c r="C40" s="150" t="s">
        <v>579</v>
      </c>
      <c r="D40" s="150" t="s">
        <v>74</v>
      </c>
      <c r="E40" s="151">
        <v>0.87</v>
      </c>
      <c r="F40" s="151">
        <v>0.86</v>
      </c>
      <c r="G40" s="151">
        <v>1.27</v>
      </c>
      <c r="H40" s="152"/>
      <c r="I40" s="151">
        <v>1.45</v>
      </c>
      <c r="J40" s="15">
        <f t="shared" si="0"/>
        <v>1</v>
      </c>
      <c r="K40" s="15">
        <f t="shared" si="1"/>
        <v>1.155</v>
      </c>
    </row>
    <row r="41" spans="1:15" ht="15" hidden="1" x14ac:dyDescent="0.2">
      <c r="B41" s="144"/>
      <c r="C41" s="144"/>
      <c r="D41" s="144"/>
      <c r="E41" s="144"/>
      <c r="F41" s="144"/>
      <c r="G41" s="144"/>
      <c r="H41" s="145"/>
      <c r="I41" s="144"/>
      <c r="J41" s="16"/>
      <c r="K41" s="16"/>
    </row>
    <row r="42" spans="1:15" ht="15" hidden="1" x14ac:dyDescent="0.2">
      <c r="B42" s="144"/>
      <c r="C42" s="144"/>
      <c r="D42" s="144"/>
      <c r="E42" s="144"/>
      <c r="F42" s="144"/>
      <c r="G42" s="144"/>
      <c r="H42" s="145"/>
      <c r="I42" s="144"/>
      <c r="J42" s="16"/>
      <c r="K42" s="16"/>
    </row>
    <row r="43" spans="1:15" ht="47.25" hidden="1" x14ac:dyDescent="0.25">
      <c r="B43" s="144"/>
      <c r="C43" s="144"/>
      <c r="D43" s="153" t="s">
        <v>580</v>
      </c>
      <c r="E43" s="147" t="s">
        <v>562</v>
      </c>
      <c r="F43" s="147" t="s">
        <v>563</v>
      </c>
      <c r="G43" s="147" t="s">
        <v>564</v>
      </c>
      <c r="H43" s="148"/>
      <c r="I43" s="147" t="s">
        <v>565</v>
      </c>
      <c r="J43" s="14" t="s">
        <v>566</v>
      </c>
      <c r="K43" s="14" t="s">
        <v>567</v>
      </c>
    </row>
    <row r="44" spans="1:15" ht="15" hidden="1" x14ac:dyDescent="0.2">
      <c r="B44" s="144"/>
      <c r="C44" s="144"/>
      <c r="D44" s="149" t="s">
        <v>569</v>
      </c>
      <c r="E44" s="149">
        <f>SUMIF(C28:C40,D44,E28:E40)</f>
        <v>26.759999999999998</v>
      </c>
      <c r="F44" s="149">
        <f>SUMIF(C28:C40,D44,F28:F40)</f>
        <v>26.939999999999998</v>
      </c>
      <c r="G44" s="149">
        <f>SUMIF(C28:C40,D44,G28:G40)</f>
        <v>38.049999999999997</v>
      </c>
      <c r="H44" s="152"/>
      <c r="I44" s="149">
        <f>SUMIF(C28:C40,D44,I28:I40)</f>
        <v>37.090000000000003</v>
      </c>
      <c r="J44" s="17">
        <f>SUMIF(C28:C40,D44,J28:J40)</f>
        <v>30.583333333333332</v>
      </c>
      <c r="K44" s="17" cm="1">
        <f t="array" ref="K44:K51">SUMIF(C28:C40,D44:D51,K28:K40)</f>
        <v>32.015000000000001</v>
      </c>
    </row>
    <row r="45" spans="1:15" ht="15" hidden="1" x14ac:dyDescent="0.2">
      <c r="B45" s="144"/>
      <c r="C45" s="144"/>
      <c r="D45" s="149" t="s">
        <v>571</v>
      </c>
      <c r="E45" s="149">
        <f>SUMIF(C29:C41,D45,E29:E41)</f>
        <v>9.7799999999999994</v>
      </c>
      <c r="F45" s="149">
        <f>SUMIF(C29:C41,D45,F29:F41)</f>
        <v>6.51</v>
      </c>
      <c r="G45" s="149">
        <f>SUMIF(C29:C41,D45,G29:G41)</f>
        <v>12.47</v>
      </c>
      <c r="H45" s="152"/>
      <c r="I45" s="149">
        <f>SUMIF(C29:C41,D45,I29:I41)</f>
        <v>9.2100000000000009</v>
      </c>
      <c r="J45" s="17">
        <f>SUMIF(C29:C41,D45,J29:J41)</f>
        <v>9.586666666666666</v>
      </c>
      <c r="K45" s="17">
        <v>7.86</v>
      </c>
    </row>
    <row r="46" spans="1:15" ht="15" hidden="1" x14ac:dyDescent="0.2">
      <c r="B46" s="144"/>
      <c r="C46" s="144"/>
      <c r="D46" s="149" t="s">
        <v>572</v>
      </c>
      <c r="E46" s="149">
        <f>SUMIF(C30:C41,D46,E30:E41)</f>
        <v>33.74</v>
      </c>
      <c r="F46" s="149">
        <f>SUMIF(C30:C41,D46,F30:F41)</f>
        <v>28.67</v>
      </c>
      <c r="G46" s="149">
        <f>SUMIF(C30:C41,D46,G30:G41)</f>
        <v>12.3</v>
      </c>
      <c r="H46" s="152"/>
      <c r="I46" s="149">
        <f>SUMIF(C30:C41,D46,I30:I41)</f>
        <v>7.8</v>
      </c>
      <c r="J46" s="17">
        <f>SUMIF(C30:C41,D46,J30:J41)</f>
        <v>24.903333333333336</v>
      </c>
      <c r="K46" s="17">
        <v>18.234999999999999</v>
      </c>
    </row>
    <row r="47" spans="1:15" ht="15" hidden="1" x14ac:dyDescent="0.2">
      <c r="B47" s="144"/>
      <c r="C47" s="144"/>
      <c r="D47" s="149" t="s">
        <v>575</v>
      </c>
      <c r="E47" s="149">
        <f>SUMIF(C31:C41,D47,E31:E41)</f>
        <v>7.66</v>
      </c>
      <c r="F47" s="149">
        <f>SUMIF(C31:C41,D47,F31:F41)</f>
        <v>11.51</v>
      </c>
      <c r="G47" s="149">
        <f>SUMIF(C31:C41,D47,G31:G41)</f>
        <v>8.16</v>
      </c>
      <c r="H47" s="152"/>
      <c r="I47" s="149">
        <f>SUMIF(C31:C41,D47,I31:I41)</f>
        <v>11.91</v>
      </c>
      <c r="J47" s="17">
        <f>SUMIF(C31:C41,D47,J31:J41)</f>
        <v>9.11</v>
      </c>
      <c r="K47" s="17">
        <v>11.71</v>
      </c>
    </row>
    <row r="48" spans="1:15" ht="15" hidden="1" x14ac:dyDescent="0.2">
      <c r="B48" s="144"/>
      <c r="C48" s="144"/>
      <c r="D48" s="149" t="s">
        <v>576</v>
      </c>
      <c r="E48" s="149">
        <f>SUMIF(C32:C41,D48,E32:E41)</f>
        <v>16.75</v>
      </c>
      <c r="F48" s="149">
        <f>SUMIF(C32:C41,D48,F32:F41)</f>
        <v>20.89</v>
      </c>
      <c r="G48" s="149">
        <f>SUMIF(C32:C41,D48,G32:G41)</f>
        <v>22.6</v>
      </c>
      <c r="H48" s="152"/>
      <c r="I48" s="149">
        <f>SUMIF(C32:C41,D48,I32:I41)</f>
        <v>27.16</v>
      </c>
      <c r="J48" s="17">
        <f>SUMIF(C32:C41,D48,J32:J41)</f>
        <v>20.080000000000002</v>
      </c>
      <c r="K48" s="17">
        <v>24.024999999999999</v>
      </c>
    </row>
    <row r="49" spans="2:11" ht="15" hidden="1" x14ac:dyDescent="0.2">
      <c r="B49" s="144"/>
      <c r="C49" s="144"/>
      <c r="D49" s="149" t="s">
        <v>577</v>
      </c>
      <c r="E49" s="149">
        <f>SUMIF(C33:C42,D49,E33:E42)</f>
        <v>1.53</v>
      </c>
      <c r="F49" s="149">
        <f>SUMIF(C33:C42,D49,F33:F42)</f>
        <v>1.1000000000000001</v>
      </c>
      <c r="G49" s="149">
        <f>SUMIF(C33:C42,D49,G33:G42)</f>
        <v>2.0699999999999998</v>
      </c>
      <c r="H49" s="152"/>
      <c r="I49" s="149">
        <f>SUMIF(C33:C42,D49,I33:I42)</f>
        <v>1.79</v>
      </c>
      <c r="J49" s="17">
        <f>SUMIF(C33:C42,D49,J33:J42)</f>
        <v>1.5666666666666664</v>
      </c>
      <c r="K49" s="17">
        <v>1.4450000000000001</v>
      </c>
    </row>
    <row r="50" spans="2:11" ht="15" hidden="1" x14ac:dyDescent="0.2">
      <c r="B50" s="144"/>
      <c r="C50" s="144"/>
      <c r="D50" s="149" t="s">
        <v>578</v>
      </c>
      <c r="E50" s="149">
        <f>SUMIF(C34:C43,D50,E34:E43)</f>
        <v>2.89</v>
      </c>
      <c r="F50" s="149">
        <f>SUMIF(C34:C43,D50,F34:F43)</f>
        <v>3.4400000000000004</v>
      </c>
      <c r="G50" s="149">
        <f>SUMIF(C34:C43,D50,G34:G43)</f>
        <v>3.08</v>
      </c>
      <c r="H50" s="152"/>
      <c r="I50" s="149">
        <f>SUMIF(C34:C43,D50,I34:I43)</f>
        <v>3.5999999999999996</v>
      </c>
      <c r="J50" s="17">
        <f>SUMIF(C34:C43,D50,J34:J43)</f>
        <v>3.1366666666666667</v>
      </c>
      <c r="K50" s="17">
        <v>3.52</v>
      </c>
    </row>
    <row r="51" spans="2:11" ht="15" hidden="1" x14ac:dyDescent="0.2">
      <c r="B51" s="144"/>
      <c r="C51" s="144"/>
      <c r="D51" s="149" t="s">
        <v>579</v>
      </c>
      <c r="E51" s="149">
        <f>SUMIF(C35:C43,D51,E35:E43)</f>
        <v>0.87</v>
      </c>
      <c r="F51" s="149">
        <f>SUMIF(C35:C43,D51,F35:F43)</f>
        <v>0.86</v>
      </c>
      <c r="G51" s="149">
        <f>SUMIF(C35:C43,D51,G35:G43)</f>
        <v>1.27</v>
      </c>
      <c r="H51" s="152"/>
      <c r="I51" s="149">
        <f>SUMIF(C35:C43,D51,I35:I43)</f>
        <v>1.45</v>
      </c>
      <c r="J51" s="17">
        <f>SUMIF(C35:C43,D51,J35:J43)</f>
        <v>1</v>
      </c>
      <c r="K51" s="17">
        <v>1.155</v>
      </c>
    </row>
    <row r="52" spans="2:11" ht="15" hidden="1" x14ac:dyDescent="0.2">
      <c r="B52" s="144"/>
      <c r="C52" s="144"/>
      <c r="D52" s="144"/>
      <c r="E52" s="144"/>
      <c r="F52" s="144"/>
      <c r="G52" s="144"/>
      <c r="H52" s="145"/>
      <c r="I52" s="144"/>
      <c r="J52" s="16"/>
      <c r="K52" s="16"/>
    </row>
    <row r="53" spans="2:11" ht="15" hidden="1" x14ac:dyDescent="0.2">
      <c r="B53" s="144"/>
      <c r="C53" s="144"/>
      <c r="D53" s="144"/>
      <c r="E53" s="144"/>
      <c r="F53" s="144"/>
      <c r="G53" s="144"/>
      <c r="H53" s="145"/>
      <c r="I53" s="144"/>
      <c r="J53" s="16"/>
      <c r="K53" s="16"/>
    </row>
    <row r="54" spans="2:11" ht="47.25" hidden="1" x14ac:dyDescent="0.25">
      <c r="B54" s="144"/>
      <c r="C54" s="144"/>
      <c r="D54" s="153" t="s">
        <v>581</v>
      </c>
      <c r="E54" s="147" t="s">
        <v>562</v>
      </c>
      <c r="F54" s="147" t="s">
        <v>563</v>
      </c>
      <c r="G54" s="147" t="s">
        <v>564</v>
      </c>
      <c r="H54" s="148"/>
      <c r="I54" s="147" t="s">
        <v>565</v>
      </c>
      <c r="J54" s="14" t="s">
        <v>566</v>
      </c>
      <c r="K54" s="14" t="s">
        <v>567</v>
      </c>
    </row>
    <row r="55" spans="2:11" ht="15" hidden="1" x14ac:dyDescent="0.2">
      <c r="B55" s="144"/>
      <c r="C55" s="144"/>
      <c r="D55" s="149" t="s">
        <v>570</v>
      </c>
      <c r="E55" s="149">
        <f>SUMIF(B28:B40,D55,E28:E40)</f>
        <v>43.52</v>
      </c>
      <c r="F55" s="149">
        <f>SUMIF(B28:B40,D55,F28:F40)</f>
        <v>35.18</v>
      </c>
      <c r="G55" s="149">
        <f>SUMIF(B28:B40,D55,G28:G40)</f>
        <v>24.770000000000003</v>
      </c>
      <c r="H55" s="152"/>
      <c r="I55" s="149">
        <f>SUMIF(B28:B40,D55,I28:I40)</f>
        <v>17.010000000000002</v>
      </c>
      <c r="J55" s="17">
        <f>SUMIF(B28:B40,D55,J28:J40)</f>
        <v>34.49</v>
      </c>
      <c r="K55" s="17">
        <f>SUMIF(B28:B40,D55,K28:K40)</f>
        <v>26.094999999999999</v>
      </c>
    </row>
    <row r="56" spans="2:11" ht="15" hidden="1" x14ac:dyDescent="0.2">
      <c r="B56" s="144"/>
      <c r="C56" s="144"/>
      <c r="D56" s="149" t="s">
        <v>568</v>
      </c>
      <c r="E56" s="149">
        <f>SUMIF(B28:B40,D56,E28:E40)</f>
        <v>26.759999999999998</v>
      </c>
      <c r="F56" s="149">
        <f>SUMIF(B28:B40,D56,F28:F40)</f>
        <v>26.939999999999998</v>
      </c>
      <c r="G56" s="149">
        <f>SUMIF(B28:B40,D56,G28:G40)</f>
        <v>38.049999999999997</v>
      </c>
      <c r="H56" s="152"/>
      <c r="I56" s="149">
        <f>SUMIF(B28:B40,D56,I28:I40)</f>
        <v>37.090000000000003</v>
      </c>
      <c r="J56" s="17">
        <f>SUMIF(B28:B40,D56,J28:J40)</f>
        <v>30.583333333333332</v>
      </c>
      <c r="K56" s="17">
        <f>SUMIF(B28:B40,D56,K28:K40)</f>
        <v>32.015000000000001</v>
      </c>
    </row>
    <row r="57" spans="2:11" ht="15" hidden="1" x14ac:dyDescent="0.2">
      <c r="B57" s="144"/>
      <c r="C57" s="144"/>
      <c r="D57" s="149" t="s">
        <v>342</v>
      </c>
      <c r="E57" s="149">
        <f>SUMIF(B28:B40,D57,E28:E40)</f>
        <v>16.75</v>
      </c>
      <c r="F57" s="149">
        <f>SUMIF(B30:B41,D57,F30:F41)</f>
        <v>20.89</v>
      </c>
      <c r="G57" s="149">
        <f>SUMIF(B30:B41,D57,G30:G41)</f>
        <v>22.6</v>
      </c>
      <c r="H57" s="152"/>
      <c r="I57" s="149">
        <f>SUMIF(B28:B40,D57,I28:I40)</f>
        <v>27.16</v>
      </c>
      <c r="J57" s="17">
        <f>SUMIF(B28:B40,D57,J28:J40)</f>
        <v>20.080000000000002</v>
      </c>
      <c r="K57" s="17">
        <f>SUMIF(B28:B40,D57,K28:K40)</f>
        <v>24.024999999999999</v>
      </c>
    </row>
    <row r="58" spans="2:11" ht="15" hidden="1" x14ac:dyDescent="0.2">
      <c r="B58" s="144"/>
      <c r="C58" s="144"/>
      <c r="D58" s="149" t="s">
        <v>435</v>
      </c>
      <c r="E58" s="149">
        <f>SUMIF(B28:B40,D58,E28:E40)</f>
        <v>5.29</v>
      </c>
      <c r="F58" s="149">
        <f>SUMIF(B31:B41,D58,F31:F41)</f>
        <v>5.4</v>
      </c>
      <c r="G58" s="149">
        <f>SUMIF(B31:B41,D58,G31:G41)</f>
        <v>6.42</v>
      </c>
      <c r="H58" s="152"/>
      <c r="I58" s="149">
        <f>SUMIF(B28:B40,D58,I28:I40)</f>
        <v>6.84</v>
      </c>
      <c r="J58" s="17">
        <f>SUMIF(B28:B40,D58,J28:J40)</f>
        <v>5.7033333333333331</v>
      </c>
      <c r="K58" s="17">
        <f>SUMIF(B28:B40,D58,K28:K40)</f>
        <v>6.12</v>
      </c>
    </row>
    <row r="59" spans="2:11" ht="15" hidden="1" x14ac:dyDescent="0.2">
      <c r="B59" s="144"/>
      <c r="C59" s="144"/>
      <c r="D59" s="149" t="s">
        <v>574</v>
      </c>
      <c r="E59" s="149">
        <f>SUMIF(B28:B40,D59,E28:E40)</f>
        <v>4.42</v>
      </c>
      <c r="F59" s="149">
        <f>SUMIF(B32:B41,D59,F32:F41)</f>
        <v>9.35</v>
      </c>
      <c r="G59" s="149">
        <f>SUMIF(B32:B41,D59,G32:G41)</f>
        <v>2.81</v>
      </c>
      <c r="H59" s="152"/>
      <c r="I59" s="149">
        <f>SUMIF(B28:B40,D59,I28:I40)</f>
        <v>2.77</v>
      </c>
      <c r="J59" s="17">
        <f>SUMIF(B28:B40,D59,J28:J40)</f>
        <v>5.5266666666666664</v>
      </c>
      <c r="K59" s="17">
        <f>SUMIF(B28:B40,D59,K28:K40)</f>
        <v>6.06</v>
      </c>
    </row>
    <row r="60" spans="2:11" ht="15" hidden="1" x14ac:dyDescent="0.2">
      <c r="B60" s="144"/>
      <c r="C60" s="144"/>
      <c r="D60" s="149" t="s">
        <v>80</v>
      </c>
      <c r="E60" s="149">
        <f>SUMIF(B28:B40,D60,E28:E40)</f>
        <v>3.24</v>
      </c>
      <c r="F60" s="149">
        <f>SUMIF(B33:B42,D60,F33:F42)</f>
        <v>2.16</v>
      </c>
      <c r="G60" s="149">
        <f>SUMIF(B33:B42,D60,G33:G42)</f>
        <v>5.35</v>
      </c>
      <c r="H60" s="152"/>
      <c r="I60" s="149">
        <f>SUMIF(B28:B40,D60,I28:I40)</f>
        <v>9.14</v>
      </c>
      <c r="J60" s="17">
        <f>SUMIF(B28:B40,D60,J28:J40)</f>
        <v>3.5833333333333335</v>
      </c>
      <c r="K60" s="17">
        <f>SUMIF(B28:B40,D60,K28:K40)</f>
        <v>5.65</v>
      </c>
    </row>
    <row r="61" spans="2:11" hidden="1" x14ac:dyDescent="0.2"/>
  </sheetData>
  <sheetProtection sheet="1"/>
  <mergeCells count="25">
    <mergeCell ref="C18:D18"/>
    <mergeCell ref="C20:D20"/>
    <mergeCell ref="E20:G20"/>
    <mergeCell ref="C11:D11"/>
    <mergeCell ref="E11:G11"/>
    <mergeCell ref="C12:D12"/>
    <mergeCell ref="E12:G12"/>
    <mergeCell ref="E13:G13"/>
    <mergeCell ref="C13:D13"/>
    <mergeCell ref="C19:D19"/>
    <mergeCell ref="C14:D14"/>
    <mergeCell ref="E19:G19"/>
    <mergeCell ref="E14:G14"/>
    <mergeCell ref="E15:G15"/>
    <mergeCell ref="C15:D15"/>
    <mergeCell ref="C16:D16"/>
    <mergeCell ref="E16:G16"/>
    <mergeCell ref="E17:G17"/>
    <mergeCell ref="C17:D17"/>
    <mergeCell ref="C8:D8"/>
    <mergeCell ref="E8:G8"/>
    <mergeCell ref="C9:D9"/>
    <mergeCell ref="E9:G9"/>
    <mergeCell ref="E10:G10"/>
    <mergeCell ref="C10:D10"/>
  </mergeCells>
  <phoneticPr fontId="38" type="noConversion"/>
  <hyperlinks>
    <hyperlink ref="E9" r:id="rId1" xr:uid="{75948623-6D2C-40DD-AED0-74A8D6259E4F}"/>
    <hyperlink ref="C13" r:id="rId2" xr:uid="{6556466B-E4A4-4B0F-A94C-7A99FD5C73C6}"/>
    <hyperlink ref="C19" r:id="rId3" xr:uid="{7684933F-B43C-4BB4-9459-38C5A89ED154}"/>
    <hyperlink ref="C14" r:id="rId4" xr:uid="{A4849D87-03B4-46DD-A573-AE6F2A0C053D}"/>
    <hyperlink ref="C15" r:id="rId5" xr:uid="{4A0DF1E4-38E7-430B-B4D4-163AC6492F59}"/>
    <hyperlink ref="E15" r:id="rId6" xr:uid="{F8AC988C-9555-4201-BB08-8E55CAFB7A48}"/>
    <hyperlink ref="E19" r:id="rId7" xr:uid="{92002348-2380-402D-AD4B-9A5B93A3DA53}"/>
    <hyperlink ref="E16" r:id="rId8" display="https://explore-education-statistics.service.gov.uk/data-tables/key-stage-2-attainment/2022-23?subjectId=f71a75b8-42c5-4046-9a9b-08dbfa54b894_x000a_" xr:uid="{842C8E90-2527-4B53-9A51-27E17CCFFE8E}"/>
    <hyperlink ref="E20" r:id="rId9" xr:uid="{A1B9B41E-8C5B-4687-9BC1-7F702A1D8870}"/>
    <hyperlink ref="E17" r:id="rId10" xr:uid="{6F9C4BE8-2D68-4411-A44E-B1AD9260ADA9}"/>
    <hyperlink ref="C20" r:id="rId11" display="https://explore-education-statistics.service.gov.uk/data-tables/key-stage-2-attainment/2023-24?subjectId=22da8095-b474-41bc-a226-08dd03c8a1f0" xr:uid="{D829FA83-DEBE-4543-BBC4-14B07D17AE46}"/>
    <hyperlink ref="C9" r:id="rId12" xr:uid="{DECB6AD2-396C-493B-A281-066E1ADC44B8}"/>
    <hyperlink ref="E10" r:id="rId13" xr:uid="{3026B978-3F51-4FD9-BAAC-3647B5BC85F1}"/>
    <hyperlink ref="E11" r:id="rId14" xr:uid="{FE621DB4-25C9-43D3-86B9-56B1917F4A5B}"/>
    <hyperlink ref="C13:D13" r:id="rId15" display="'https://lginform.local.gov.uk/reports/view/send-research/local-area-send-report?mod-area=E10000020&amp;mod-group=AllCountiesInCountry_England&amp;mod-type=namedComparisonGroup" xr:uid="{D61D3CC1-C3D0-4D13-881B-408E0B954C94}"/>
    <hyperlink ref="C17" r:id="rId16" xr:uid="{4AD1BDCC-D45D-4E02-9132-D7A61EC4288E}"/>
    <hyperlink ref="E12:G12" r:id="rId17" display="https://explore-education-statistics.service.gov.uk/data-tables/pupil-attendance-in-schools/2025-week-2?subjectId=0f4abb45-56c9-4eb0-8665-08dd33eab7ce" xr:uid="{1A077DA0-EF0C-492A-A5C0-5C8C60169480}"/>
  </hyperlinks>
  <pageMargins left="0.7" right="0.7" top="0.75" bottom="0.75" header="0.3" footer="0.3"/>
  <pageSetup paperSize="9" scale="20" orientation="portrait" r:id="rId18"/>
  <drawing r:id="rId1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87D0C4451D98499AF62F09CCBAF78C" ma:contentTypeVersion="17" ma:contentTypeDescription="Create a new document." ma:contentTypeScope="" ma:versionID="3f67a9f22af480a30a79d38dba99d284">
  <xsd:schema xmlns:xsd="http://www.w3.org/2001/XMLSchema" xmlns:xs="http://www.w3.org/2001/XMLSchema" xmlns:p="http://schemas.microsoft.com/office/2006/metadata/properties" xmlns:ns2="a84b72e4-3372-47d6-92c6-19324b63c0c7" xmlns:ns3="c6ab4d08-ee68-4586-95b1-8832155acf26" targetNamespace="http://schemas.microsoft.com/office/2006/metadata/properties" ma:root="true" ma:fieldsID="de933a9a0db31e7437a3eb6ea2e81e26" ns2:_="" ns3:_="">
    <xsd:import namespace="a84b72e4-3372-47d6-92c6-19324b63c0c7"/>
    <xsd:import namespace="c6ab4d08-ee68-4586-95b1-8832155acf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b72e4-3372-47d6-92c6-19324b63c0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f71bbcc-0e19-47a0-832f-6df17fefd2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b4d08-ee68-4586-95b1-8832155acf2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db20ac9-05cd-4195-9b4d-519db4f596e0}" ma:internalName="TaxCatchAll" ma:showField="CatchAllData" ma:web="c6ab4d08-ee68-4586-95b1-8832155acf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ab4d08-ee68-4586-95b1-8832155acf26" xsi:nil="true"/>
    <lcf76f155ced4ddcb4097134ff3c332f xmlns="a84b72e4-3372-47d6-92c6-19324b63c0c7">
      <Terms xmlns="http://schemas.microsoft.com/office/infopath/2007/PartnerControls"/>
    </lcf76f155ced4ddcb4097134ff3c332f>
    <MediaLengthInSeconds xmlns="a84b72e4-3372-47d6-92c6-19324b63c0c7" xsi:nil="true"/>
    <SharedWithUsers xmlns="c6ab4d08-ee68-4586-95b1-8832155acf26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C489A87-A842-46A8-AA7A-15B4F32927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2C434D-98B3-4419-A7B1-86C1339556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4b72e4-3372-47d6-92c6-19324b63c0c7"/>
    <ds:schemaRef ds:uri="c6ab4d08-ee68-4586-95b1-8832155ac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39A659-6C65-45C8-8D65-E9A6A4D1828E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c6ab4d08-ee68-4586-95b1-8832155acf26"/>
    <ds:schemaRef ds:uri="http://schemas.microsoft.com/office/2006/metadata/properties"/>
    <ds:schemaRef ds:uri="http://purl.org/dc/elements/1.1/"/>
    <ds:schemaRef ds:uri="a84b72e4-3372-47d6-92c6-19324b63c0c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Introduction to the Nutshell</vt:lpstr>
      <vt:lpstr>Identification of Need</vt:lpstr>
      <vt:lpstr>Provision (IPSEF)</vt:lpstr>
      <vt:lpstr>Setting Report</vt:lpstr>
      <vt:lpstr>Exclusion, Absence, Outcomes</vt:lpstr>
      <vt:lpstr>Example GPM Provision</vt:lpstr>
      <vt:lpstr>Example GPM Costings</vt:lpstr>
      <vt:lpstr>Blank GPM Provision</vt:lpstr>
      <vt:lpstr>Blank GPM Costings</vt:lpstr>
      <vt:lpstr>Data Sources</vt:lpstr>
      <vt:lpstr>'Exclusion, Absence, Outcomes'!Print_Area</vt:lpstr>
      <vt:lpstr>'Identification of Need'!Print_Area</vt:lpstr>
      <vt:lpstr>'Introduction to the Nutshell'!Print_Area</vt:lpstr>
      <vt:lpstr>'Provision (IPSEF)'!Print_Area</vt:lpstr>
      <vt:lpstr>'Setting Report'!Print_Area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Inclusion in a nutshell - Primary</dc:title>
  <dc:subject/>
  <dc:creator>Allen, Suzanne;robert.holderness2@norfolk.gov.uk</dc:creator>
  <cp:keywords>INDES and IPSEF</cp:keywords>
  <dc:description/>
  <cp:lastModifiedBy>Deborah Harding</cp:lastModifiedBy>
  <cp:revision/>
  <dcterms:created xsi:type="dcterms:W3CDTF">2022-06-11T08:43:58Z</dcterms:created>
  <dcterms:modified xsi:type="dcterms:W3CDTF">2025-02-04T15:15:04Z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0x010100C587D0C4451D98499AF62F09CCBAF78C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