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folkcounty.sharepoint.com/sites/CHLI-EarlyYears/EYFinance/EE FUNDING/CLAIM - AUTUMN 2025/"/>
    </mc:Choice>
  </mc:AlternateContent>
  <xr:revisionPtr revIDLastSave="655" documentId="8_{F8F2800D-9970-4164-AFC0-AA98C7FD6A89}" xr6:coauthVersionLast="47" xr6:coauthVersionMax="47" xr10:uidLastSave="{3BEFD8B5-80FE-4B98-9994-962BA55A898E}"/>
  <bookViews>
    <workbookView xWindow="-120" yWindow="-120" windowWidth="29040" windowHeight="15840" xr2:uid="{00000000-000D-0000-FFFF-FFFF00000000}"/>
  </bookViews>
  <sheets>
    <sheet name="READ ME" sheetId="20" r:id="rId1"/>
    <sheet name="STEP 1" sheetId="17" r:id="rId2"/>
    <sheet name="STEP 2" sheetId="19" r:id="rId3"/>
    <sheet name="CLAIM FORM DETAIL" sheetId="1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0" i="17" l="1"/>
  <c r="AR29" i="17"/>
  <c r="AR28" i="17"/>
  <c r="AR27" i="17"/>
  <c r="AR26" i="17"/>
  <c r="AQ30" i="17"/>
  <c r="AQ29" i="17"/>
  <c r="AQ28" i="17"/>
  <c r="AQ27" i="17"/>
  <c r="AQ26" i="17"/>
  <c r="AP30" i="17"/>
  <c r="AP29" i="17"/>
  <c r="AP28" i="17"/>
  <c r="AP27" i="17"/>
  <c r="AP26" i="17"/>
  <c r="AO30" i="17"/>
  <c r="AO29" i="17"/>
  <c r="AO28" i="17"/>
  <c r="AO27" i="17"/>
  <c r="AO26" i="17"/>
  <c r="AN30" i="17"/>
  <c r="AN29" i="17"/>
  <c r="AN28" i="17"/>
  <c r="AN27" i="17"/>
  <c r="AN26" i="17"/>
  <c r="AR21" i="17"/>
  <c r="AR20" i="17"/>
  <c r="AR19" i="17"/>
  <c r="AR18" i="17"/>
  <c r="AR17" i="17"/>
  <c r="AQ21" i="17"/>
  <c r="AQ20" i="17"/>
  <c r="AQ19" i="17"/>
  <c r="AQ18" i="17"/>
  <c r="AQ17" i="17"/>
  <c r="AP21" i="17"/>
  <c r="AP20" i="17"/>
  <c r="AP19" i="17"/>
  <c r="AP18" i="17"/>
  <c r="AP17" i="17"/>
  <c r="AO21" i="17"/>
  <c r="AO20" i="17"/>
  <c r="AO19" i="17"/>
  <c r="AO18" i="17"/>
  <c r="AO17" i="17"/>
  <c r="AN21" i="17"/>
  <c r="AN20" i="17"/>
  <c r="AN19" i="17"/>
  <c r="AN18" i="17"/>
  <c r="AN17" i="17"/>
  <c r="AR12" i="17"/>
  <c r="AR11" i="17"/>
  <c r="AR10" i="17"/>
  <c r="AR9" i="17"/>
  <c r="AR8" i="17"/>
  <c r="AQ12" i="17"/>
  <c r="AQ11" i="17"/>
  <c r="AQ10" i="17"/>
  <c r="AQ9" i="17"/>
  <c r="AQ8" i="17"/>
  <c r="AP12" i="17"/>
  <c r="AP11" i="17"/>
  <c r="AP10" i="17"/>
  <c r="AP9" i="17"/>
  <c r="AP8" i="17"/>
  <c r="AO12" i="17"/>
  <c r="AO11" i="17"/>
  <c r="AO10" i="17"/>
  <c r="AO9" i="17"/>
  <c r="AO8" i="17"/>
  <c r="AN12" i="17"/>
  <c r="AN11" i="17"/>
  <c r="AN10" i="17"/>
  <c r="AN9" i="17"/>
  <c r="AN8" i="17"/>
  <c r="S5" i="19"/>
  <c r="M5" i="19"/>
  <c r="G5" i="19"/>
  <c r="E3" i="18"/>
  <c r="G3" i="18"/>
  <c r="I3" i="18"/>
  <c r="I5" i="18"/>
  <c r="E5" i="18"/>
  <c r="G5" i="18"/>
  <c r="AQ13" i="17" l="1"/>
  <c r="AN13" i="17"/>
  <c r="AQ22" i="17"/>
  <c r="AO13" i="17"/>
  <c r="AP22" i="17"/>
  <c r="AN22" i="17"/>
  <c r="AO22" i="17"/>
  <c r="AR13" i="17"/>
  <c r="AP13" i="17"/>
  <c r="AR31" i="17"/>
  <c r="AQ31" i="17"/>
  <c r="AP31" i="17"/>
  <c r="AO31" i="17"/>
  <c r="AN31" i="17"/>
  <c r="AR22" i="17"/>
  <c r="AL7" i="17" l="1"/>
  <c r="K25" i="19" s="1"/>
  <c r="AL16" i="17"/>
  <c r="Q25" i="19" s="1"/>
  <c r="AL25" i="17"/>
  <c r="W25" i="19" s="1"/>
  <c r="Z25" i="19" l="1"/>
  <c r="J25" i="19" s="1"/>
  <c r="J18" i="19" s="1"/>
  <c r="K18" i="19" s="1"/>
  <c r="J19" i="19"/>
  <c r="K19" i="19" s="1"/>
  <c r="AL4" i="17"/>
  <c r="J20" i="19" l="1"/>
  <c r="K20" i="19" s="1"/>
  <c r="V25" i="19"/>
  <c r="P25" i="19"/>
  <c r="G13" i="19"/>
  <c r="J22" i="19"/>
  <c r="K22" i="19" s="1"/>
  <c r="G15" i="19"/>
  <c r="J21" i="19"/>
  <c r="K21" i="19" s="1"/>
  <c r="P22" i="19" l="1"/>
  <c r="Q22" i="19" s="1"/>
  <c r="P18" i="19"/>
  <c r="Q18" i="19" s="1"/>
  <c r="V18" i="19"/>
  <c r="W18" i="19" s="1"/>
  <c r="V22" i="19"/>
  <c r="W22" i="19" s="1"/>
  <c r="V21" i="19"/>
  <c r="W21" i="19" s="1"/>
  <c r="V20" i="19"/>
  <c r="W20" i="19" s="1"/>
  <c r="M15" i="19"/>
  <c r="G7" i="18" s="1"/>
  <c r="G11" i="18" s="1"/>
  <c r="P20" i="19"/>
  <c r="Q20" i="19" s="1"/>
  <c r="P19" i="19"/>
  <c r="Q19" i="19" s="1"/>
  <c r="V19" i="19"/>
  <c r="W19" i="19" s="1"/>
  <c r="S15" i="19"/>
  <c r="P21" i="19"/>
  <c r="Q21" i="19" s="1"/>
  <c r="E7" i="18"/>
  <c r="K24" i="19"/>
  <c r="Q24" i="19" l="1"/>
  <c r="G9" i="18"/>
  <c r="E11" i="18"/>
  <c r="E9" i="18"/>
  <c r="I7" i="18"/>
  <c r="W24" i="19"/>
  <c r="I9" i="18" l="1"/>
  <c r="I15" i="18" s="1"/>
  <c r="I11" i="18"/>
  <c r="Z24" i="19"/>
  <c r="G11" i="19" s="1"/>
  <c r="I17" i="18" l="1"/>
</calcChain>
</file>

<file path=xl/sharedStrings.xml><?xml version="1.0" encoding="utf-8"?>
<sst xmlns="http://schemas.openxmlformats.org/spreadsheetml/2006/main" count="127" uniqueCount="53">
  <si>
    <t>PLEASE REMEMBER:</t>
  </si>
  <si>
    <t>Claims will be adjusted by the Local Authority where the national criteria is not followed.  This includes where a claim exceeds the maximum weekly and/or annual hours.</t>
  </si>
  <si>
    <t>To comply with GDPR, Early Education Funding CANNOT be claimed without a completed/signed parent carer claim form because consent to share information has not been given by the family.</t>
  </si>
  <si>
    <t>It will not be possible to claim funding for a child where you have a signed/completed claim form but they never take up their funded place.</t>
  </si>
  <si>
    <t>To contact the finance team when a family has not adhered to your policy concerning a notice period, so that an end date for funding can be determined.</t>
  </si>
  <si>
    <t>Call or email for help</t>
  </si>
  <si>
    <t>01603 222300 Option 2</t>
  </si>
  <si>
    <t>earlyyearsfinance@norfolk.gov.uk</t>
  </si>
  <si>
    <t>STEP 1</t>
  </si>
  <si>
    <t xml:space="preserve">  Delete each date </t>
  </si>
  <si>
    <r>
      <rPr>
        <sz val="14"/>
        <color rgb="FF00B050"/>
        <rFont val="Wingdings"/>
        <charset val="2"/>
      </rPr>
      <t></t>
    </r>
    <r>
      <rPr>
        <sz val="14"/>
        <color rgb="FF00B050"/>
        <rFont val="Calibri"/>
        <family val="2"/>
      </rPr>
      <t xml:space="preserve"> the setting is CLOSED</t>
    </r>
  </si>
  <si>
    <r>
      <rPr>
        <sz val="14"/>
        <color rgb="FF00B050"/>
        <rFont val="Wingdings"/>
        <charset val="2"/>
      </rPr>
      <t></t>
    </r>
    <r>
      <rPr>
        <sz val="14"/>
        <color rgb="FF00B050"/>
        <rFont val="Calibri"/>
        <family val="2"/>
      </rPr>
      <t xml:space="preserve"> funded early education hours are not claimed</t>
    </r>
  </si>
  <si>
    <t>AUTUMN 2025</t>
  </si>
  <si>
    <t>September</t>
  </si>
  <si>
    <t>October</t>
  </si>
  <si>
    <t>November</t>
  </si>
  <si>
    <t>December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</si>
  <si>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</si>
  <si>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</si>
  <si>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</si>
  <si>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</si>
  <si>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</si>
  <si>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</si>
  <si>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</si>
  <si>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</si>
  <si>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</si>
  <si>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</si>
  <si>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</si>
  <si>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</si>
  <si>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STEP 2</t>
  </si>
  <si>
    <t>Complete each yellow cell</t>
  </si>
  <si>
    <t>Total Weekly Hours Booked</t>
  </si>
  <si>
    <t>Funding Entitlement</t>
  </si>
  <si>
    <t>Max Annual Funded Hours</t>
  </si>
  <si>
    <t>Total Number of Weeks Open</t>
  </si>
  <si>
    <t>Max Weekly Funded Hours</t>
  </si>
  <si>
    <t>3 &amp; 4 year old (universal)</t>
  </si>
  <si>
    <t>Parent / Carer Claim Form (Stretched Offer)</t>
  </si>
  <si>
    <t>Number of Weeks</t>
  </si>
  <si>
    <t>Weekly Funded Hours</t>
  </si>
  <si>
    <t>Total Funded Hours</t>
  </si>
  <si>
    <t>Weekly Non Funded Hours</t>
  </si>
  <si>
    <t>CYCLE OF ELIGIBILITY TOTAL HOURS</t>
  </si>
  <si>
    <t>TOTAL HOURS REMAINING</t>
  </si>
  <si>
    <t>Any remaining hours may be claimed by another provider or added to a future claim within the cycle of eligibility and rules of funding</t>
  </si>
  <si>
    <t>please choose</t>
  </si>
  <si>
    <t>2 year old [NEO Code]</t>
  </si>
  <si>
    <t>Working Parent [HMRC Code]</t>
  </si>
  <si>
    <t>WEEKS</t>
  </si>
  <si>
    <t>SPRING 2025</t>
  </si>
  <si>
    <t>SUMMER 2025</t>
  </si>
  <si>
    <t>under 2 year old Working Parent [HMRC Code]</t>
  </si>
  <si>
    <t>2 year old Working Parent [HMRC Code]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</si>
</sst>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38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7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rgb="FF00B050"/>
      <name val="Calibri"/>
      <family val="2"/>
    </font>
    <font>
      <sz val="14"/>
      <color rgb="FF00B050"/>
      <name val="Wingdings"/>
      <charset val="2"/>
    </font>
    <font>
      <b/>
      <sz val="16"/>
      <color rgb="FF00B050"/>
      <name val="Calibri"/>
      <family val="2"/>
      <scheme val="minor"/>
    </font>
    <font>
      <sz val="14"/>
      <color rgb="FF00B050"/>
      <name val="Calibri"/>
      <family val="2"/>
      <charset val="2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00B050"/>
      <name val="Calibri"/>
      <family val="2"/>
      <scheme val="minor"/>
    </font>
    <font>
      <b/>
      <sz val="12"/>
      <color theme="0"/>
      <name val="Segoe UI"/>
      <family val="2"/>
    </font>
    <font>
      <b/>
      <sz val="18"/>
      <color theme="0"/>
      <name val="Segoe UI"/>
      <family val="2"/>
    </font>
    <font>
      <b/>
      <sz val="12"/>
      <color theme="1"/>
      <name val="Segoe UI"/>
      <family val="2"/>
    </font>
    <font>
      <b/>
      <sz val="14"/>
      <color theme="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8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164" fontId="24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5" fillId="0" borderId="2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Alignment="1">
      <alignment vertical="top" wrapText="1"/>
    </xf>
    <xf numFmtId="0" fontId="8" fillId="0" borderId="0" xfId="0" applyFont="1" applyAlignment="1">
      <alignment vertical="center"/>
    </xf>
    <xf numFmtId="0" fontId="31" fillId="5" borderId="0" xfId="0" applyFont="1" applyFill="1" applyAlignment="1">
      <alignment vertical="center"/>
    </xf>
    <xf numFmtId="0" fontId="3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30" fillId="5" borderId="0" xfId="0" applyFont="1" applyFill="1" applyAlignment="1">
      <alignment horizontal="left" vertical="top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20" fillId="3" borderId="18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21" fillId="0" borderId="2" xfId="1" applyFont="1" applyBorder="1" applyAlignment="1">
      <alignment vertical="center"/>
    </xf>
    <xf numFmtId="0" fontId="21" fillId="0" borderId="0" xfId="1" applyFont="1" applyAlignment="1">
      <alignment vertical="center"/>
    </xf>
    <xf numFmtId="164" fontId="2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28" fillId="2" borderId="0" xfId="0" applyFont="1" applyFill="1" applyAlignment="1">
      <alignment horizontal="center" vertical="top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top"/>
    </xf>
    <xf numFmtId="0" fontId="33" fillId="2" borderId="0" xfId="0" applyFont="1" applyFill="1" applyAlignment="1">
      <alignment horizontal="center" vertical="center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66FF99"/>
      <color rgb="FF00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0</xdr:row>
      <xdr:rowOff>60960</xdr:rowOff>
    </xdr:from>
    <xdr:to>
      <xdr:col>9</xdr:col>
      <xdr:colOff>38580</xdr:colOff>
      <xdr:row>0</xdr:row>
      <xdr:rowOff>960960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1B7BA65-182D-11BD-09EE-F8B3BCACB535}"/>
            </a:ext>
          </a:extLst>
        </xdr:cNvPr>
        <xdr:cNvSpPr/>
      </xdr:nvSpPr>
      <xdr:spPr>
        <a:xfrm>
          <a:off x="76200" y="60960"/>
          <a:ext cx="8352000" cy="900000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GB" sz="1600" b="1"/>
            <a:t>Part 3b</a:t>
          </a:r>
        </a:p>
        <a:p>
          <a:pPr algn="ctr"/>
          <a:r>
            <a:rPr lang="en-GB" sz="1600" b="1"/>
            <a:t>Stretched Offer</a:t>
          </a:r>
        </a:p>
        <a:p>
          <a:pPr algn="ctr"/>
          <a:r>
            <a:rPr lang="en-GB" sz="1600" b="1"/>
            <a:t>Parent / Carer Claim Form</a:t>
          </a:r>
        </a:p>
      </xdr:txBody>
    </xdr:sp>
    <xdr:clientData/>
  </xdr:twoCellAnchor>
  <xdr:twoCellAnchor>
    <xdr:from>
      <xdr:col>1</xdr:col>
      <xdr:colOff>7620</xdr:colOff>
      <xdr:row>0</xdr:row>
      <xdr:rowOff>1021080</xdr:rowOff>
    </xdr:from>
    <xdr:to>
      <xdr:col>9</xdr:col>
      <xdr:colOff>30960</xdr:colOff>
      <xdr:row>0</xdr:row>
      <xdr:rowOff>1943100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5D92A27A-C29F-4635-9BA2-F936CE30A7F8}"/>
            </a:ext>
          </a:extLst>
        </xdr:cNvPr>
        <xdr:cNvSpPr/>
      </xdr:nvSpPr>
      <xdr:spPr>
        <a:xfrm>
          <a:off x="68580" y="1021080"/>
          <a:ext cx="8352000" cy="92202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Child will celebrate (or has celebrated) their second, third or fourth birthday or is/was 9 months in -</a:t>
          </a:r>
        </a:p>
        <a:p>
          <a:pPr algn="ctr"/>
          <a:endParaRPr lang="en-GB" sz="1400" b="1">
            <a:solidFill>
              <a:sysClr val="windowText" lastClr="000000"/>
            </a:solidFill>
          </a:endParaRPr>
        </a:p>
        <a:p>
          <a:pPr algn="ctr"/>
          <a:r>
            <a:rPr lang="en-GB" sz="1600" b="1">
              <a:solidFill>
                <a:sysClr val="windowText" lastClr="000000"/>
              </a:solidFill>
            </a:rPr>
            <a:t>September,</a:t>
          </a:r>
          <a:r>
            <a:rPr lang="en-GB" sz="1600" b="1" baseline="0">
              <a:solidFill>
                <a:sysClr val="windowText" lastClr="000000"/>
              </a:solidFill>
            </a:rPr>
            <a:t> October, November or December 2024</a:t>
          </a:r>
          <a:endParaRPr lang="en-GB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38100</xdr:rowOff>
    </xdr:from>
    <xdr:to>
      <xdr:col>9</xdr:col>
      <xdr:colOff>91440</xdr:colOff>
      <xdr:row>3</xdr:row>
      <xdr:rowOff>76200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D6B1667-E61D-0927-34BB-D8767BB8FC6F}"/>
            </a:ext>
          </a:extLst>
        </xdr:cNvPr>
        <xdr:cNvSpPr/>
      </xdr:nvSpPr>
      <xdr:spPr>
        <a:xfrm>
          <a:off x="2148840" y="350520"/>
          <a:ext cx="4838700" cy="65532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Cycle of Eligibility</a:t>
          </a: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arlyyearsfinance@norfolk.gov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5403-2057-4A02-9F17-4FD96B25A0B3}">
  <dimension ref="A1:I12"/>
  <sheetViews>
    <sheetView showGridLines="0" tabSelected="1" workbookViewId="0">
      <selection activeCell="D4" sqref="D4"/>
    </sheetView>
  </sheetViews>
  <sheetFormatPr defaultColWidth="8.85546875" defaultRowHeight="18.75"/>
  <cols>
    <col min="1" max="3" width="0.85546875" style="31" customWidth="1"/>
    <col min="4" max="4" width="8.85546875" style="31"/>
    <col min="5" max="5" width="21" style="31" customWidth="1"/>
    <col min="6" max="6" width="37.5703125" style="31" customWidth="1"/>
    <col min="7" max="7" width="8.85546875" style="31"/>
    <col min="8" max="8" width="39.7109375" style="31" customWidth="1"/>
    <col min="9" max="9" width="3.5703125" style="31" customWidth="1"/>
    <col min="10" max="16384" width="8.85546875" style="31"/>
  </cols>
  <sheetData>
    <row r="1" spans="1:9" ht="160.15" customHeight="1">
      <c r="D1" s="74"/>
      <c r="E1" s="74"/>
      <c r="F1" s="74"/>
      <c r="G1" s="74"/>
      <c r="H1" s="74"/>
      <c r="I1" s="74"/>
    </row>
    <row r="2" spans="1:9" s="1" customFormat="1" ht="25.15" customHeight="1">
      <c r="A2" s="58"/>
      <c r="B2" s="45" t="s">
        <v>0</v>
      </c>
      <c r="C2" s="59"/>
      <c r="D2" s="59"/>
      <c r="E2" s="59"/>
      <c r="F2" s="59"/>
      <c r="G2" s="59"/>
      <c r="H2" s="59"/>
      <c r="I2" s="59"/>
    </row>
    <row r="3" spans="1:9" s="1" customFormat="1" ht="4.9000000000000004" customHeight="1">
      <c r="A3" s="58"/>
      <c r="B3" s="45"/>
      <c r="C3" s="58"/>
      <c r="D3" s="58"/>
      <c r="E3" s="58"/>
      <c r="F3" s="58"/>
      <c r="G3" s="58"/>
      <c r="H3" s="58"/>
      <c r="I3" s="58"/>
    </row>
    <row r="4" spans="1:9" ht="34.9" customHeight="1">
      <c r="A4" s="58"/>
      <c r="B4" s="59"/>
      <c r="C4" s="58"/>
      <c r="D4" s="48">
        <v>1</v>
      </c>
      <c r="E4" s="71" t="s">
        <v>1</v>
      </c>
      <c r="F4" s="72"/>
      <c r="G4" s="72"/>
      <c r="H4" s="72"/>
      <c r="I4" s="73"/>
    </row>
    <row r="5" spans="1:9" ht="4.9000000000000004" customHeight="1">
      <c r="A5" s="58"/>
      <c r="B5" s="59"/>
      <c r="C5" s="58"/>
      <c r="D5" s="46"/>
      <c r="E5" s="47"/>
      <c r="F5" s="47"/>
      <c r="G5" s="47"/>
      <c r="H5" s="47"/>
      <c r="I5" s="47"/>
    </row>
    <row r="6" spans="1:9" ht="34.9" customHeight="1">
      <c r="A6" s="58"/>
      <c r="B6" s="59"/>
      <c r="C6" s="58"/>
      <c r="D6" s="48">
        <v>2</v>
      </c>
      <c r="E6" s="71" t="s">
        <v>2</v>
      </c>
      <c r="F6" s="72"/>
      <c r="G6" s="72"/>
      <c r="H6" s="72"/>
      <c r="I6" s="73"/>
    </row>
    <row r="7" spans="1:9" ht="4.9000000000000004" customHeight="1">
      <c r="A7" s="58"/>
      <c r="B7" s="59"/>
      <c r="C7" s="58"/>
      <c r="D7" s="46"/>
      <c r="E7" s="47"/>
      <c r="F7" s="47"/>
      <c r="G7" s="47"/>
      <c r="H7" s="47"/>
      <c r="I7" s="47"/>
    </row>
    <row r="8" spans="1:9" ht="34.9" customHeight="1">
      <c r="A8" s="58"/>
      <c r="B8" s="59"/>
      <c r="C8" s="58"/>
      <c r="D8" s="48">
        <v>3</v>
      </c>
      <c r="E8" s="71" t="s">
        <v>3</v>
      </c>
      <c r="F8" s="72"/>
      <c r="G8" s="72"/>
      <c r="H8" s="72"/>
      <c r="I8" s="73"/>
    </row>
    <row r="9" spans="1:9" ht="4.9000000000000004" customHeight="1">
      <c r="A9" s="58"/>
      <c r="B9" s="59"/>
      <c r="C9" s="58"/>
      <c r="D9" s="46"/>
      <c r="E9" s="47"/>
      <c r="F9" s="47"/>
      <c r="G9" s="47"/>
      <c r="H9" s="47"/>
      <c r="I9" s="47"/>
    </row>
    <row r="10" spans="1:9" ht="34.9" customHeight="1">
      <c r="A10" s="58"/>
      <c r="B10" s="59"/>
      <c r="C10" s="58"/>
      <c r="D10" s="48">
        <v>4</v>
      </c>
      <c r="E10" s="71" t="s">
        <v>4</v>
      </c>
      <c r="F10" s="72"/>
      <c r="G10" s="72"/>
      <c r="H10" s="72"/>
      <c r="I10" s="73"/>
    </row>
    <row r="11" spans="1:9" ht="4.9000000000000004" customHeight="1">
      <c r="A11" s="58"/>
      <c r="B11" s="59"/>
      <c r="C11" s="58"/>
      <c r="D11" s="46"/>
      <c r="E11" s="47"/>
      <c r="F11" s="47"/>
      <c r="G11" s="47"/>
      <c r="H11" s="47"/>
      <c r="I11" s="47"/>
    </row>
    <row r="12" spans="1:9" ht="34.9" customHeight="1">
      <c r="A12" s="58"/>
      <c r="B12" s="59"/>
      <c r="C12" s="58"/>
      <c r="D12" s="48">
        <v>5</v>
      </c>
      <c r="E12" s="51" t="s">
        <v>5</v>
      </c>
      <c r="F12" s="53" t="s">
        <v>6</v>
      </c>
      <c r="G12" s="60"/>
      <c r="H12" s="52" t="s">
        <v>7</v>
      </c>
      <c r="I12" s="61"/>
    </row>
  </sheetData>
  <sheetProtection algorithmName="SHA-512" hashValue="wKEZrbFsttIuPnMrbRH84QMvRign6ftCe3SgLTBbP72JIa2381ux23MRMyhFrEs7XBoc1X1WOksCmny1pDDD8w==" saltValue="o6h5FKnhkr7F0BYafXy7XQ==" spinCount="100000" sheet="1" objects="1" scenarios="1"/>
  <mergeCells count="5">
    <mergeCell ref="E4:I4"/>
    <mergeCell ref="E6:I6"/>
    <mergeCell ref="E8:I8"/>
    <mergeCell ref="E10:I10"/>
    <mergeCell ref="D1:I1"/>
  </mergeCells>
  <hyperlinks>
    <hyperlink ref="H12" r:id="rId1" xr:uid="{E9222B0E-980D-44E3-9CE3-21F6037D5E6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A9CE-49A8-4903-A6D6-36F28A5EBD84}">
  <dimension ref="B1:AS32"/>
  <sheetViews>
    <sheetView showGridLines="0" zoomScaleNormal="100" workbookViewId="0">
      <selection activeCell="AV7" sqref="AV7"/>
    </sheetView>
  </sheetViews>
  <sheetFormatPr defaultColWidth="3.5703125" defaultRowHeight="15"/>
  <cols>
    <col min="1" max="3" width="0.85546875" style="1" customWidth="1"/>
    <col min="4" max="4" width="12.7109375" style="1" customWidth="1"/>
    <col min="5" max="6" width="0.85546875" style="1" customWidth="1"/>
    <col min="7" max="11" width="2.7109375" style="1" customWidth="1"/>
    <col min="12" max="12" width="0.85546875" style="1" customWidth="1"/>
    <col min="13" max="17" width="2.7109375" style="1" customWidth="1"/>
    <col min="18" max="18" width="0.85546875" style="1" customWidth="1"/>
    <col min="19" max="23" width="2.7109375" style="1" customWidth="1"/>
    <col min="24" max="24" width="0.85546875" style="1" customWidth="1"/>
    <col min="25" max="29" width="2.7109375" style="1" customWidth="1"/>
    <col min="30" max="30" width="0.85546875" style="1" customWidth="1"/>
    <col min="31" max="34" width="2.7109375" style="1" customWidth="1"/>
    <col min="35" max="35" width="3.85546875" style="1" customWidth="1"/>
    <col min="36" max="37" width="0.85546875" style="1" customWidth="1"/>
    <col min="38" max="38" width="7.42578125" style="1" customWidth="1"/>
    <col min="39" max="44" width="3.5703125" style="1" hidden="1" customWidth="1"/>
    <col min="45" max="16384" width="3.5703125" style="1"/>
  </cols>
  <sheetData>
    <row r="1" spans="2:45" ht="4.9000000000000004" customHeight="1">
      <c r="B1" s="44"/>
      <c r="C1" s="44"/>
      <c r="D1" s="44"/>
      <c r="F1" s="44"/>
      <c r="G1" s="44"/>
      <c r="H1" s="44"/>
      <c r="I1" s="44"/>
    </row>
    <row r="2" spans="2:45" ht="4.9000000000000004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L2" s="34"/>
    </row>
    <row r="3" spans="2:45" ht="19.899999999999999" customHeight="1">
      <c r="B3" s="81" t="s">
        <v>8</v>
      </c>
      <c r="C3" s="81"/>
      <c r="D3" s="81"/>
      <c r="E3" s="80" t="s">
        <v>9</v>
      </c>
      <c r="F3" s="80"/>
      <c r="G3" s="80"/>
      <c r="H3" s="80"/>
      <c r="I3" s="80"/>
      <c r="J3" s="80"/>
      <c r="K3" s="80"/>
      <c r="L3" s="80"/>
      <c r="M3" s="80"/>
      <c r="N3" s="80"/>
      <c r="O3" s="38" t="s">
        <v>10</v>
      </c>
      <c r="P3" s="39"/>
      <c r="Q3" s="40"/>
      <c r="AJ3" s="34"/>
      <c r="AL3" s="64" t="s">
        <v>48</v>
      </c>
    </row>
    <row r="4" spans="2:45" ht="19.899999999999999" customHeight="1">
      <c r="B4" s="81"/>
      <c r="C4" s="81"/>
      <c r="D4" s="81"/>
      <c r="E4" s="80"/>
      <c r="F4" s="80"/>
      <c r="G4" s="80"/>
      <c r="H4" s="80"/>
      <c r="I4" s="80"/>
      <c r="J4" s="80"/>
      <c r="K4" s="80"/>
      <c r="L4" s="80"/>
      <c r="M4" s="80"/>
      <c r="N4" s="80"/>
      <c r="O4" s="41" t="s">
        <v>11</v>
      </c>
      <c r="P4" s="39"/>
      <c r="Q4" s="12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J4" s="34"/>
      <c r="AL4" s="64">
        <f>AL7+AL16+AL25</f>
        <v>52.2</v>
      </c>
    </row>
    <row r="5" spans="2:45" ht="4.9000000000000004" customHeight="1">
      <c r="B5" s="34"/>
      <c r="C5" s="36"/>
      <c r="D5" s="34"/>
      <c r="E5" s="36"/>
      <c r="F5" s="36"/>
      <c r="G5" s="34"/>
      <c r="H5" s="34"/>
      <c r="I5" s="34"/>
      <c r="J5" s="37"/>
      <c r="K5" s="37"/>
      <c r="L5" s="37"/>
      <c r="M5" s="34"/>
      <c r="N5" s="34"/>
      <c r="O5" s="34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/>
      <c r="AJ5" s="34"/>
      <c r="AL5" s="34"/>
    </row>
    <row r="6" spans="2:45" ht="5.0999999999999996" customHeight="1" thickBot="1">
      <c r="B6" s="34"/>
      <c r="F6" s="11"/>
      <c r="G6" s="11"/>
      <c r="H6" s="12"/>
      <c r="I6" s="12"/>
      <c r="J6" s="12"/>
      <c r="K6" s="12"/>
      <c r="L6" s="11"/>
      <c r="M6" s="12"/>
      <c r="N6" s="12"/>
      <c r="O6" s="12"/>
      <c r="P6" s="11"/>
      <c r="Q6" s="12"/>
      <c r="R6" s="12"/>
      <c r="S6" s="12"/>
      <c r="T6" s="1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5"/>
      <c r="AJ6" s="15"/>
      <c r="AK6" s="15"/>
      <c r="AL6" s="15"/>
    </row>
    <row r="7" spans="2:45" ht="13.9" customHeight="1">
      <c r="B7" s="34"/>
      <c r="D7" s="82" t="s">
        <v>49</v>
      </c>
      <c r="F7" s="10"/>
      <c r="G7" s="78" t="s">
        <v>21</v>
      </c>
      <c r="H7" s="78"/>
      <c r="I7" s="78"/>
      <c r="J7" s="78"/>
      <c r="K7" s="78"/>
      <c r="L7" s="29"/>
      <c r="M7" s="78" t="s">
        <v>22</v>
      </c>
      <c r="N7" s="78"/>
      <c r="O7" s="78"/>
      <c r="P7" s="78"/>
      <c r="Q7" s="78"/>
      <c r="R7" s="29"/>
      <c r="S7" s="78" t="s">
        <v>23</v>
      </c>
      <c r="T7" s="78"/>
      <c r="U7" s="78"/>
      <c r="V7" s="78"/>
      <c r="W7" s="78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8"/>
      <c r="AL7" s="75">
        <f>SUM(AN13:AR13)/5</f>
        <v>12.8</v>
      </c>
      <c r="AN7" s="22" t="s">
        <v>17</v>
      </c>
      <c r="AO7" s="22" t="s">
        <v>18</v>
      </c>
      <c r="AP7" s="22" t="s">
        <v>19</v>
      </c>
      <c r="AQ7" s="22" t="s">
        <v>18</v>
      </c>
      <c r="AR7" s="22" t="s">
        <v>20</v>
      </c>
    </row>
    <row r="8" spans="2:45" ht="13.9" customHeight="1">
      <c r="B8" s="34"/>
      <c r="D8" s="83"/>
      <c r="F8" s="2"/>
      <c r="G8" s="22" t="s">
        <v>17</v>
      </c>
      <c r="H8" s="22" t="s">
        <v>18</v>
      </c>
      <c r="I8" s="22" t="s">
        <v>19</v>
      </c>
      <c r="J8" s="22" t="s">
        <v>18</v>
      </c>
      <c r="K8" s="22" t="s">
        <v>20</v>
      </c>
      <c r="L8" s="30"/>
      <c r="M8" s="22" t="s">
        <v>17</v>
      </c>
      <c r="N8" s="22" t="s">
        <v>18</v>
      </c>
      <c r="O8" s="22" t="s">
        <v>19</v>
      </c>
      <c r="P8" s="22" t="s">
        <v>18</v>
      </c>
      <c r="Q8" s="22" t="s">
        <v>20</v>
      </c>
      <c r="R8" s="30"/>
      <c r="S8" s="22" t="s">
        <v>17</v>
      </c>
      <c r="T8" s="22" t="s">
        <v>18</v>
      </c>
      <c r="U8" s="22" t="s">
        <v>19</v>
      </c>
      <c r="V8" s="22" t="s">
        <v>18</v>
      </c>
      <c r="W8" s="22" t="s">
        <v>20</v>
      </c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4"/>
      <c r="AL8" s="76"/>
      <c r="AN8" s="18">
        <f>COUNTA(G9:G13)</f>
        <v>4</v>
      </c>
      <c r="AO8" s="18">
        <f>COUNTA(H9:H13)</f>
        <v>4</v>
      </c>
      <c r="AP8" s="18">
        <f>COUNTA(I9:I13)</f>
        <v>5</v>
      </c>
      <c r="AQ8" s="18">
        <f>COUNTA(J9:J13)</f>
        <v>5</v>
      </c>
      <c r="AR8" s="18">
        <f>COUNTA(K9:K13)</f>
        <v>5</v>
      </c>
    </row>
    <row r="9" spans="2:45" s="5" customFormat="1" ht="13.9" customHeight="1">
      <c r="B9" s="35"/>
      <c r="D9" s="83"/>
      <c r="F9" s="16"/>
      <c r="G9" s="27"/>
      <c r="H9" s="27"/>
      <c r="I9" s="68">
        <v>1</v>
      </c>
      <c r="J9" s="26">
        <v>2</v>
      </c>
      <c r="K9" s="26">
        <v>3</v>
      </c>
      <c r="L9" s="28"/>
      <c r="M9" s="27">
        <v>3</v>
      </c>
      <c r="N9" s="27">
        <v>4</v>
      </c>
      <c r="O9" s="27">
        <v>5</v>
      </c>
      <c r="P9" s="27">
        <v>6</v>
      </c>
      <c r="Q9" s="27">
        <v>7</v>
      </c>
      <c r="R9" s="28"/>
      <c r="S9" s="27">
        <v>3</v>
      </c>
      <c r="T9" s="27">
        <v>4</v>
      </c>
      <c r="U9" s="27">
        <v>5</v>
      </c>
      <c r="V9" s="27">
        <v>6</v>
      </c>
      <c r="W9" s="27">
        <v>7</v>
      </c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4"/>
      <c r="AK9" s="1"/>
      <c r="AL9" s="76"/>
      <c r="AM9" s="1"/>
      <c r="AN9" s="18">
        <f>COUNTA(M9:M13)</f>
        <v>4</v>
      </c>
      <c r="AO9" s="18">
        <f>COUNTA(N9:N13)</f>
        <v>4</v>
      </c>
      <c r="AP9" s="18">
        <f>COUNTA(O9:O13)</f>
        <v>4</v>
      </c>
      <c r="AQ9" s="18">
        <f>COUNTA(P9:P13)</f>
        <v>4</v>
      </c>
      <c r="AR9" s="18">
        <f>COUNTA(Q9:Q13)</f>
        <v>4</v>
      </c>
      <c r="AS9" s="18"/>
    </row>
    <row r="10" spans="2:45" s="5" customFormat="1" ht="13.9" customHeight="1">
      <c r="B10" s="35"/>
      <c r="D10" s="83"/>
      <c r="F10" s="16"/>
      <c r="G10" s="26">
        <v>6</v>
      </c>
      <c r="H10" s="27">
        <v>7</v>
      </c>
      <c r="I10" s="27">
        <v>8</v>
      </c>
      <c r="J10" s="27">
        <v>9</v>
      </c>
      <c r="K10" s="27">
        <v>10</v>
      </c>
      <c r="L10" s="28"/>
      <c r="M10" s="27">
        <v>10</v>
      </c>
      <c r="N10" s="27">
        <v>11</v>
      </c>
      <c r="O10" s="27">
        <v>12</v>
      </c>
      <c r="P10" s="27">
        <v>13</v>
      </c>
      <c r="Q10" s="27">
        <v>14</v>
      </c>
      <c r="R10" s="28"/>
      <c r="S10" s="27">
        <v>10</v>
      </c>
      <c r="T10" s="27">
        <v>11</v>
      </c>
      <c r="U10" s="27">
        <v>12</v>
      </c>
      <c r="V10" s="27">
        <v>13</v>
      </c>
      <c r="W10" s="27">
        <v>14</v>
      </c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4"/>
      <c r="AK10" s="1"/>
      <c r="AL10" s="76"/>
      <c r="AM10" s="1"/>
      <c r="AN10" s="18">
        <f>COUNTA(S9:S13)</f>
        <v>5</v>
      </c>
      <c r="AO10" s="18">
        <f>COUNTA(T9:T13)</f>
        <v>4</v>
      </c>
      <c r="AP10" s="18">
        <f>COUNTA(U9:U13)</f>
        <v>4</v>
      </c>
      <c r="AQ10" s="18">
        <f>COUNTA(V9:V13)</f>
        <v>4</v>
      </c>
      <c r="AR10" s="18">
        <f>COUNTA(W9:W13)</f>
        <v>4</v>
      </c>
      <c r="AS10" s="18"/>
    </row>
    <row r="11" spans="2:45" s="5" customFormat="1" ht="13.9" customHeight="1">
      <c r="B11" s="35"/>
      <c r="D11" s="83"/>
      <c r="F11" s="16"/>
      <c r="G11" s="27">
        <v>13</v>
      </c>
      <c r="H11" s="27">
        <v>14</v>
      </c>
      <c r="I11" s="27">
        <v>15</v>
      </c>
      <c r="J11" s="27">
        <v>16</v>
      </c>
      <c r="K11" s="27">
        <v>17</v>
      </c>
      <c r="L11" s="28"/>
      <c r="M11" s="26">
        <v>17</v>
      </c>
      <c r="N11" s="26">
        <v>18</v>
      </c>
      <c r="O11" s="26">
        <v>19</v>
      </c>
      <c r="P11" s="26">
        <v>20</v>
      </c>
      <c r="Q11" s="26">
        <v>21</v>
      </c>
      <c r="R11" s="28"/>
      <c r="S11" s="27">
        <v>17</v>
      </c>
      <c r="T11" s="27">
        <v>18</v>
      </c>
      <c r="U11" s="27">
        <v>19</v>
      </c>
      <c r="V11" s="27">
        <v>20</v>
      </c>
      <c r="W11" s="27">
        <v>21</v>
      </c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4"/>
      <c r="AK11" s="1"/>
      <c r="AL11" s="76"/>
      <c r="AM11" s="1"/>
      <c r="AN11" s="18">
        <f>COUNTA(Y9:Y13)</f>
        <v>0</v>
      </c>
      <c r="AO11" s="18">
        <f>COUNTA(Z9:Z13)</f>
        <v>0</v>
      </c>
      <c r="AP11" s="18">
        <f>COUNTA(AA9:AA13)</f>
        <v>0</v>
      </c>
      <c r="AQ11" s="18">
        <f>COUNTA(AB9:AB13)</f>
        <v>0</v>
      </c>
      <c r="AR11" s="18">
        <f>COUNTA(AC9:AC13)</f>
        <v>0</v>
      </c>
      <c r="AS11" s="18"/>
    </row>
    <row r="12" spans="2:45" s="5" customFormat="1" ht="13.9" customHeight="1">
      <c r="B12" s="35"/>
      <c r="D12" s="83"/>
      <c r="F12" s="16"/>
      <c r="G12" s="27">
        <v>20</v>
      </c>
      <c r="H12" s="27">
        <v>21</v>
      </c>
      <c r="I12" s="27">
        <v>22</v>
      </c>
      <c r="J12" s="27">
        <v>23</v>
      </c>
      <c r="K12" s="27">
        <v>24</v>
      </c>
      <c r="L12" s="28"/>
      <c r="M12" s="27">
        <v>24</v>
      </c>
      <c r="N12" s="27">
        <v>25</v>
      </c>
      <c r="O12" s="27">
        <v>26</v>
      </c>
      <c r="P12" s="27">
        <v>27</v>
      </c>
      <c r="Q12" s="27">
        <v>28</v>
      </c>
      <c r="R12" s="28"/>
      <c r="S12" s="27">
        <v>24</v>
      </c>
      <c r="T12" s="27">
        <v>25</v>
      </c>
      <c r="U12" s="27">
        <v>26</v>
      </c>
      <c r="V12" s="27">
        <v>27</v>
      </c>
      <c r="W12" s="27">
        <v>28</v>
      </c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4"/>
      <c r="AK12" s="1"/>
      <c r="AL12" s="76"/>
      <c r="AM12" s="1"/>
      <c r="AN12" s="18">
        <f>COUNTA(AE9:AE13)</f>
        <v>0</v>
      </c>
      <c r="AO12" s="18">
        <f>COUNTA(AF9:AF13)</f>
        <v>0</v>
      </c>
      <c r="AP12" s="18">
        <f>COUNTA(AG9:AG13)</f>
        <v>0</v>
      </c>
      <c r="AQ12" s="18">
        <f>COUNTA(AH9:AH13)</f>
        <v>0</v>
      </c>
      <c r="AR12" s="18">
        <f>COUNTA(AI9:AI13)</f>
        <v>0</v>
      </c>
    </row>
    <row r="13" spans="2:45" s="5" customFormat="1" ht="13.9" customHeight="1">
      <c r="B13" s="35"/>
      <c r="D13" s="83"/>
      <c r="F13" s="16"/>
      <c r="G13" s="27">
        <v>27</v>
      </c>
      <c r="H13" s="27">
        <v>28</v>
      </c>
      <c r="I13" s="27">
        <v>29</v>
      </c>
      <c r="J13" s="27">
        <v>30</v>
      </c>
      <c r="K13" s="27">
        <v>31</v>
      </c>
      <c r="L13" s="28"/>
      <c r="M13" s="27"/>
      <c r="N13" s="27"/>
      <c r="O13" s="27"/>
      <c r="P13" s="27"/>
      <c r="Q13" s="27"/>
      <c r="R13" s="28"/>
      <c r="S13" s="27">
        <v>31</v>
      </c>
      <c r="T13" s="27"/>
      <c r="U13" s="27"/>
      <c r="V13" s="27"/>
      <c r="W13" s="2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4"/>
      <c r="AK13" s="1"/>
      <c r="AL13" s="76"/>
      <c r="AM13" s="1"/>
      <c r="AN13" s="65">
        <f>SUM(AN8:AN12)</f>
        <v>13</v>
      </c>
      <c r="AO13" s="65">
        <f>SUM(AO8:AO12)</f>
        <v>12</v>
      </c>
      <c r="AP13" s="65">
        <f>SUM(AP8:AP12)</f>
        <v>13</v>
      </c>
      <c r="AQ13" s="65">
        <f>SUM(AQ8:AQ12)</f>
        <v>13</v>
      </c>
      <c r="AR13" s="65">
        <f>SUM(AR8:AR12)</f>
        <v>13</v>
      </c>
    </row>
    <row r="14" spans="2:45" s="5" customFormat="1" ht="5.0999999999999996" customHeight="1" thickBot="1">
      <c r="B14" s="35"/>
      <c r="D14" s="84"/>
      <c r="F14" s="1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7"/>
      <c r="AK14" s="1"/>
      <c r="AL14" s="77"/>
      <c r="AM14" s="1"/>
      <c r="AN14" s="1"/>
      <c r="AO14" s="1"/>
      <c r="AP14" s="1"/>
      <c r="AQ14" s="1"/>
      <c r="AR14" s="1"/>
    </row>
    <row r="15" spans="2:45" s="5" customFormat="1" ht="5.0999999999999996" customHeight="1" thickBot="1">
      <c r="B15" s="3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N15" s="1"/>
      <c r="AO15" s="1"/>
      <c r="AP15" s="1"/>
      <c r="AQ15" s="1"/>
      <c r="AR15" s="1"/>
    </row>
    <row r="16" spans="2:45" ht="13.9" customHeight="1">
      <c r="B16" s="34"/>
      <c r="D16" s="82" t="s">
        <v>50</v>
      </c>
      <c r="F16" s="10"/>
      <c r="G16" s="79" t="s">
        <v>24</v>
      </c>
      <c r="H16" s="79"/>
      <c r="I16" s="79"/>
      <c r="J16" s="79"/>
      <c r="K16" s="79"/>
      <c r="L16" s="21"/>
      <c r="M16" s="79" t="s">
        <v>25</v>
      </c>
      <c r="N16" s="79"/>
      <c r="O16" s="79"/>
      <c r="P16" s="79"/>
      <c r="Q16" s="79"/>
      <c r="R16" s="21"/>
      <c r="S16" s="79" t="s">
        <v>26</v>
      </c>
      <c r="T16" s="79"/>
      <c r="U16" s="79"/>
      <c r="V16" s="79"/>
      <c r="W16" s="79"/>
      <c r="X16" s="21"/>
      <c r="Y16" s="79" t="s">
        <v>27</v>
      </c>
      <c r="Z16" s="79"/>
      <c r="AA16" s="79"/>
      <c r="AB16" s="79"/>
      <c r="AC16" s="79"/>
      <c r="AD16" s="21"/>
      <c r="AE16" s="79" t="s">
        <v>28</v>
      </c>
      <c r="AF16" s="79"/>
      <c r="AG16" s="79"/>
      <c r="AH16" s="79"/>
      <c r="AI16" s="79"/>
      <c r="AJ16" s="8"/>
      <c r="AL16" s="75">
        <f>SUM(AN22:AR22)/5</f>
        <v>21.8</v>
      </c>
      <c r="AN16" s="22" t="s">
        <v>17</v>
      </c>
      <c r="AO16" s="22" t="s">
        <v>18</v>
      </c>
      <c r="AP16" s="22" t="s">
        <v>19</v>
      </c>
      <c r="AQ16" s="22" t="s">
        <v>18</v>
      </c>
      <c r="AR16" s="22" t="s">
        <v>20</v>
      </c>
    </row>
    <row r="17" spans="2:45" ht="13.9" customHeight="1">
      <c r="B17" s="34"/>
      <c r="D17" s="83"/>
      <c r="F17" s="2"/>
      <c r="G17" s="22" t="s">
        <v>17</v>
      </c>
      <c r="H17" s="22" t="s">
        <v>18</v>
      </c>
      <c r="I17" s="22" t="s">
        <v>19</v>
      </c>
      <c r="J17" s="22" t="s">
        <v>18</v>
      </c>
      <c r="K17" s="22" t="s">
        <v>20</v>
      </c>
      <c r="L17" s="24"/>
      <c r="M17" s="22" t="s">
        <v>17</v>
      </c>
      <c r="N17" s="22" t="s">
        <v>18</v>
      </c>
      <c r="O17" s="22" t="s">
        <v>19</v>
      </c>
      <c r="P17" s="22" t="s">
        <v>18</v>
      </c>
      <c r="Q17" s="22" t="s">
        <v>20</v>
      </c>
      <c r="R17" s="24"/>
      <c r="S17" s="22" t="s">
        <v>17</v>
      </c>
      <c r="T17" s="22" t="s">
        <v>18</v>
      </c>
      <c r="U17" s="22" t="s">
        <v>19</v>
      </c>
      <c r="V17" s="22" t="s">
        <v>18</v>
      </c>
      <c r="W17" s="22" t="s">
        <v>20</v>
      </c>
      <c r="X17" s="24"/>
      <c r="Y17" s="22" t="s">
        <v>17</v>
      </c>
      <c r="Z17" s="22" t="s">
        <v>18</v>
      </c>
      <c r="AA17" s="22" t="s">
        <v>19</v>
      </c>
      <c r="AB17" s="22" t="s">
        <v>18</v>
      </c>
      <c r="AC17" s="22" t="s">
        <v>20</v>
      </c>
      <c r="AD17" s="24"/>
      <c r="AE17" s="22" t="s">
        <v>17</v>
      </c>
      <c r="AF17" s="22" t="s">
        <v>18</v>
      </c>
      <c r="AG17" s="22" t="s">
        <v>19</v>
      </c>
      <c r="AH17" s="22" t="s">
        <v>18</v>
      </c>
      <c r="AI17" s="22" t="s">
        <v>20</v>
      </c>
      <c r="AJ17" s="4"/>
      <c r="AL17" s="76"/>
      <c r="AN17" s="18">
        <f>COUNTA(G18:G22)</f>
        <v>4</v>
      </c>
      <c r="AO17" s="18">
        <f>COUNTA(H18:H22)</f>
        <v>5</v>
      </c>
      <c r="AP17" s="18">
        <f>COUNTA(I18:I22)</f>
        <v>5</v>
      </c>
      <c r="AQ17" s="18">
        <f>COUNTA(J18:J22)</f>
        <v>4</v>
      </c>
      <c r="AR17" s="18">
        <f>COUNTA(K18:K22)</f>
        <v>4</v>
      </c>
    </row>
    <row r="18" spans="2:45" ht="13.9" customHeight="1">
      <c r="B18" s="34"/>
      <c r="C18" s="5"/>
      <c r="D18" s="83"/>
      <c r="E18" s="5"/>
      <c r="F18" s="16"/>
      <c r="G18" s="27"/>
      <c r="H18" s="27">
        <v>1</v>
      </c>
      <c r="I18" s="27">
        <v>2</v>
      </c>
      <c r="J18" s="27">
        <v>3</v>
      </c>
      <c r="K18" s="27">
        <v>4</v>
      </c>
      <c r="L18" s="28"/>
      <c r="M18" s="27"/>
      <c r="N18" s="27"/>
      <c r="O18" s="27"/>
      <c r="P18" s="27">
        <v>1</v>
      </c>
      <c r="Q18" s="27">
        <v>2</v>
      </c>
      <c r="R18" s="28"/>
      <c r="S18" s="27">
        <v>2</v>
      </c>
      <c r="T18" s="27">
        <v>3</v>
      </c>
      <c r="U18" s="27">
        <v>4</v>
      </c>
      <c r="V18" s="27">
        <v>5</v>
      </c>
      <c r="W18" s="27">
        <v>6</v>
      </c>
      <c r="X18" s="28"/>
      <c r="Y18" s="27"/>
      <c r="Z18" s="27">
        <v>1</v>
      </c>
      <c r="AA18" s="27">
        <v>2</v>
      </c>
      <c r="AB18" s="27">
        <v>3</v>
      </c>
      <c r="AC18" s="27">
        <v>4</v>
      </c>
      <c r="AD18" s="28"/>
      <c r="AE18" s="27"/>
      <c r="AF18" s="27"/>
      <c r="AG18" s="27"/>
      <c r="AH18" s="27"/>
      <c r="AI18" s="26">
        <v>1</v>
      </c>
      <c r="AJ18" s="4"/>
      <c r="AL18" s="76"/>
      <c r="AN18" s="18">
        <f>COUNTA(M18:M22)</f>
        <v>4</v>
      </c>
      <c r="AO18" s="18">
        <f>COUNTA(N18:N22)</f>
        <v>4</v>
      </c>
      <c r="AP18" s="18">
        <f>COUNTA(O18:O22)</f>
        <v>4</v>
      </c>
      <c r="AQ18" s="18">
        <f>COUNTA(P18:P22)</f>
        <v>5</v>
      </c>
      <c r="AR18" s="18">
        <f>COUNTA(Q18:Q22)</f>
        <v>5</v>
      </c>
      <c r="AS18" s="18"/>
    </row>
    <row r="19" spans="2:45" ht="13.9" customHeight="1">
      <c r="B19" s="34"/>
      <c r="C19" s="5"/>
      <c r="D19" s="83"/>
      <c r="E19" s="5"/>
      <c r="F19" s="16"/>
      <c r="G19" s="26">
        <v>7</v>
      </c>
      <c r="H19" s="26">
        <v>8</v>
      </c>
      <c r="I19" s="26">
        <v>9</v>
      </c>
      <c r="J19" s="26">
        <v>10</v>
      </c>
      <c r="K19" s="26">
        <v>11</v>
      </c>
      <c r="L19" s="28"/>
      <c r="M19" s="68">
        <v>5</v>
      </c>
      <c r="N19" s="27">
        <v>6</v>
      </c>
      <c r="O19" s="27">
        <v>7</v>
      </c>
      <c r="P19" s="27">
        <v>8</v>
      </c>
      <c r="Q19" s="27">
        <v>9</v>
      </c>
      <c r="R19" s="28"/>
      <c r="S19" s="27">
        <v>9</v>
      </c>
      <c r="T19" s="27">
        <v>10</v>
      </c>
      <c r="U19" s="27">
        <v>11</v>
      </c>
      <c r="V19" s="27">
        <v>12</v>
      </c>
      <c r="W19" s="27">
        <v>13</v>
      </c>
      <c r="X19" s="28"/>
      <c r="Y19" s="27">
        <v>7</v>
      </c>
      <c r="Z19" s="27">
        <v>8</v>
      </c>
      <c r="AA19" s="27">
        <v>9</v>
      </c>
      <c r="AB19" s="27">
        <v>10</v>
      </c>
      <c r="AC19" s="27">
        <v>11</v>
      </c>
      <c r="AD19" s="28"/>
      <c r="AE19" s="26">
        <v>4</v>
      </c>
      <c r="AF19" s="26">
        <v>5</v>
      </c>
      <c r="AG19" s="26">
        <v>6</v>
      </c>
      <c r="AH19" s="26">
        <v>7</v>
      </c>
      <c r="AI19" s="26">
        <v>8</v>
      </c>
      <c r="AJ19" s="4"/>
      <c r="AL19" s="76"/>
      <c r="AN19" s="18">
        <f>COUNTA(S18:S22)</f>
        <v>5</v>
      </c>
      <c r="AO19" s="18">
        <f>COUNTA(T18:T22)</f>
        <v>4</v>
      </c>
      <c r="AP19" s="18">
        <f>COUNTA(U18:U22)</f>
        <v>4</v>
      </c>
      <c r="AQ19" s="18">
        <f>COUNTA(V18:V22)</f>
        <v>4</v>
      </c>
      <c r="AR19" s="18">
        <f>COUNTA(W18:W22)</f>
        <v>4</v>
      </c>
      <c r="AS19" s="18"/>
    </row>
    <row r="20" spans="2:45" ht="13.9" customHeight="1">
      <c r="B20" s="34"/>
      <c r="C20" s="5"/>
      <c r="D20" s="83"/>
      <c r="E20" s="5"/>
      <c r="F20" s="16"/>
      <c r="G20" s="26">
        <v>14</v>
      </c>
      <c r="H20" s="26">
        <v>15</v>
      </c>
      <c r="I20" s="26">
        <v>16</v>
      </c>
      <c r="J20" s="26">
        <v>17</v>
      </c>
      <c r="K20" s="68">
        <v>18</v>
      </c>
      <c r="L20" s="28"/>
      <c r="M20" s="27">
        <v>12</v>
      </c>
      <c r="N20" s="27">
        <v>13</v>
      </c>
      <c r="O20" s="27">
        <v>14</v>
      </c>
      <c r="P20" s="27">
        <v>15</v>
      </c>
      <c r="Q20" s="27">
        <v>16</v>
      </c>
      <c r="R20" s="28"/>
      <c r="S20" s="27">
        <v>16</v>
      </c>
      <c r="T20" s="27">
        <v>17</v>
      </c>
      <c r="U20" s="27">
        <v>18</v>
      </c>
      <c r="V20" s="27">
        <v>19</v>
      </c>
      <c r="W20" s="27">
        <v>20</v>
      </c>
      <c r="X20" s="28"/>
      <c r="Y20" s="27">
        <v>14</v>
      </c>
      <c r="Z20" s="27">
        <v>15</v>
      </c>
      <c r="AA20" s="27">
        <v>16</v>
      </c>
      <c r="AB20" s="27">
        <v>17</v>
      </c>
      <c r="AC20" s="27">
        <v>18</v>
      </c>
      <c r="AD20" s="28"/>
      <c r="AE20" s="26">
        <v>11</v>
      </c>
      <c r="AF20" s="26">
        <v>12</v>
      </c>
      <c r="AG20" s="26">
        <v>13</v>
      </c>
      <c r="AH20" s="26">
        <v>14</v>
      </c>
      <c r="AI20" s="26">
        <v>15</v>
      </c>
      <c r="AJ20" s="4"/>
      <c r="AL20" s="76"/>
      <c r="AN20" s="18">
        <f>COUNTA(Y18:Y22)</f>
        <v>4</v>
      </c>
      <c r="AO20" s="18">
        <f>COUNTA(Z18:Z22)</f>
        <v>5</v>
      </c>
      <c r="AP20" s="18">
        <f>COUNTA(AA18:AA22)</f>
        <v>5</v>
      </c>
      <c r="AQ20" s="18">
        <f>COUNTA(AB18:AB22)</f>
        <v>5</v>
      </c>
      <c r="AR20" s="18">
        <f>COUNTA(AC18:AC22)</f>
        <v>4</v>
      </c>
    </row>
    <row r="21" spans="2:45" ht="13.9" customHeight="1">
      <c r="B21" s="34"/>
      <c r="C21" s="5"/>
      <c r="D21" s="83"/>
      <c r="E21" s="5"/>
      <c r="F21" s="16"/>
      <c r="G21" s="68">
        <v>21</v>
      </c>
      <c r="H21" s="26">
        <v>22</v>
      </c>
      <c r="I21" s="27">
        <v>23</v>
      </c>
      <c r="J21" s="27">
        <v>24</v>
      </c>
      <c r="K21" s="27">
        <v>25</v>
      </c>
      <c r="L21" s="28"/>
      <c r="M21" s="27">
        <v>19</v>
      </c>
      <c r="N21" s="27">
        <v>20</v>
      </c>
      <c r="O21" s="27">
        <v>21</v>
      </c>
      <c r="P21" s="27">
        <v>22</v>
      </c>
      <c r="Q21" s="27">
        <v>23</v>
      </c>
      <c r="R21" s="28"/>
      <c r="S21" s="27">
        <v>23</v>
      </c>
      <c r="T21" s="27">
        <v>24</v>
      </c>
      <c r="U21" s="27">
        <v>25</v>
      </c>
      <c r="V21" s="27">
        <v>26</v>
      </c>
      <c r="W21" s="27">
        <v>27</v>
      </c>
      <c r="X21" s="28"/>
      <c r="Y21" s="27">
        <v>21</v>
      </c>
      <c r="Z21" s="27">
        <v>22</v>
      </c>
      <c r="AA21" s="26">
        <v>23</v>
      </c>
      <c r="AB21" s="26">
        <v>24</v>
      </c>
      <c r="AC21" s="26">
        <v>25</v>
      </c>
      <c r="AD21" s="28"/>
      <c r="AE21" s="26">
        <v>18</v>
      </c>
      <c r="AF21" s="26">
        <v>19</v>
      </c>
      <c r="AG21" s="26">
        <v>20</v>
      </c>
      <c r="AH21" s="26">
        <v>21</v>
      </c>
      <c r="AI21" s="26">
        <v>22</v>
      </c>
      <c r="AJ21" s="4"/>
      <c r="AL21" s="76"/>
      <c r="AN21" s="18">
        <f>COUNTA(AE18:AE22)</f>
        <v>4</v>
      </c>
      <c r="AO21" s="18">
        <f>COUNTA(AF18:AF22)</f>
        <v>4</v>
      </c>
      <c r="AP21" s="18">
        <f>COUNTA(AG18:AG22)</f>
        <v>4</v>
      </c>
      <c r="AQ21" s="18">
        <f>COUNTA(AH18:AH22)</f>
        <v>4</v>
      </c>
      <c r="AR21" s="18">
        <f>COUNTA(AI18:AI22)</f>
        <v>5</v>
      </c>
    </row>
    <row r="22" spans="2:45" ht="13.9" customHeight="1">
      <c r="B22" s="34"/>
      <c r="C22" s="5"/>
      <c r="D22" s="83"/>
      <c r="E22" s="5"/>
      <c r="F22" s="16"/>
      <c r="G22" s="27">
        <v>28</v>
      </c>
      <c r="H22" s="27">
        <v>29</v>
      </c>
      <c r="I22" s="27">
        <v>30</v>
      </c>
      <c r="J22" s="27"/>
      <c r="K22" s="27"/>
      <c r="L22" s="28"/>
      <c r="M22" s="68">
        <v>26</v>
      </c>
      <c r="N22" s="26">
        <v>27</v>
      </c>
      <c r="O22" s="26">
        <v>28</v>
      </c>
      <c r="P22" s="26">
        <v>29</v>
      </c>
      <c r="Q22" s="26">
        <v>30</v>
      </c>
      <c r="R22" s="28"/>
      <c r="S22" s="27">
        <v>30</v>
      </c>
      <c r="T22" s="27"/>
      <c r="U22" s="27"/>
      <c r="V22" s="27"/>
      <c r="W22" s="27"/>
      <c r="X22" s="28"/>
      <c r="Y22" s="26">
        <v>28</v>
      </c>
      <c r="Z22" s="26">
        <v>29</v>
      </c>
      <c r="AA22" s="26">
        <v>30</v>
      </c>
      <c r="AB22" s="26">
        <v>31</v>
      </c>
      <c r="AC22" s="27"/>
      <c r="AD22" s="28"/>
      <c r="AE22" s="68">
        <v>25</v>
      </c>
      <c r="AF22" s="26">
        <v>26</v>
      </c>
      <c r="AG22" s="26">
        <v>27</v>
      </c>
      <c r="AH22" s="26">
        <v>28</v>
      </c>
      <c r="AI22" s="26">
        <v>29</v>
      </c>
      <c r="AJ22" s="4"/>
      <c r="AL22" s="76"/>
      <c r="AN22" s="65">
        <f>SUM(AN17:AN21)</f>
        <v>21</v>
      </c>
      <c r="AO22" s="65">
        <f>SUM(AO17:AO21)</f>
        <v>22</v>
      </c>
      <c r="AP22" s="65">
        <f>SUM(AP17:AP21)</f>
        <v>22</v>
      </c>
      <c r="AQ22" s="65">
        <f>SUM(AQ17:AQ21)</f>
        <v>22</v>
      </c>
      <c r="AR22" s="65">
        <f>SUM(AR17:AR21)</f>
        <v>22</v>
      </c>
    </row>
    <row r="23" spans="2:45" ht="5.0999999999999996" customHeight="1" thickBot="1">
      <c r="B23" s="34"/>
      <c r="C23" s="5"/>
      <c r="D23" s="84"/>
      <c r="E23" s="5"/>
      <c r="F23" s="1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7"/>
      <c r="AL23" s="77"/>
    </row>
    <row r="24" spans="2:45" ht="5.0999999999999996" customHeight="1" thickBot="1">
      <c r="B24" s="34"/>
    </row>
    <row r="25" spans="2:45" ht="13.9" customHeight="1">
      <c r="B25" s="34"/>
      <c r="D25" s="82" t="s">
        <v>12</v>
      </c>
      <c r="F25" s="10"/>
      <c r="G25" s="78" t="s">
        <v>13</v>
      </c>
      <c r="H25" s="78"/>
      <c r="I25" s="78"/>
      <c r="J25" s="78"/>
      <c r="K25" s="78"/>
      <c r="L25" s="20"/>
      <c r="M25" s="78" t="s">
        <v>14</v>
      </c>
      <c r="N25" s="78"/>
      <c r="O25" s="78"/>
      <c r="P25" s="78"/>
      <c r="Q25" s="78"/>
      <c r="R25" s="21"/>
      <c r="S25" s="78" t="s">
        <v>15</v>
      </c>
      <c r="T25" s="78"/>
      <c r="U25" s="78"/>
      <c r="V25" s="78"/>
      <c r="W25" s="78"/>
      <c r="X25" s="21"/>
      <c r="Y25" s="78" t="s">
        <v>16</v>
      </c>
      <c r="Z25" s="78"/>
      <c r="AA25" s="78"/>
      <c r="AB25" s="78"/>
      <c r="AC25" s="78"/>
      <c r="AD25" s="21"/>
      <c r="AE25" s="79"/>
      <c r="AF25" s="79"/>
      <c r="AG25" s="79"/>
      <c r="AH25" s="79"/>
      <c r="AI25" s="79"/>
      <c r="AJ25" s="8"/>
      <c r="AL25" s="75">
        <f>SUM(AN31:AR31)/5</f>
        <v>17.600000000000001</v>
      </c>
      <c r="AN25" s="22" t="s">
        <v>17</v>
      </c>
      <c r="AO25" s="22" t="s">
        <v>18</v>
      </c>
      <c r="AP25" s="22" t="s">
        <v>19</v>
      </c>
      <c r="AQ25" s="22" t="s">
        <v>18</v>
      </c>
      <c r="AR25" s="22" t="s">
        <v>20</v>
      </c>
    </row>
    <row r="26" spans="2:45" ht="13.9" customHeight="1">
      <c r="B26" s="34"/>
      <c r="D26" s="83"/>
      <c r="F26" s="2"/>
      <c r="G26" s="22" t="s">
        <v>17</v>
      </c>
      <c r="H26" s="22" t="s">
        <v>18</v>
      </c>
      <c r="I26" s="22" t="s">
        <v>19</v>
      </c>
      <c r="J26" s="22" t="s">
        <v>18</v>
      </c>
      <c r="K26" s="22" t="s">
        <v>20</v>
      </c>
      <c r="L26" s="23"/>
      <c r="M26" s="22" t="s">
        <v>17</v>
      </c>
      <c r="N26" s="22" t="s">
        <v>18</v>
      </c>
      <c r="O26" s="22" t="s">
        <v>19</v>
      </c>
      <c r="P26" s="22" t="s">
        <v>18</v>
      </c>
      <c r="Q26" s="22" t="s">
        <v>20</v>
      </c>
      <c r="R26" s="24"/>
      <c r="S26" s="22" t="s">
        <v>17</v>
      </c>
      <c r="T26" s="22" t="s">
        <v>18</v>
      </c>
      <c r="U26" s="22" t="s">
        <v>19</v>
      </c>
      <c r="V26" s="22" t="s">
        <v>18</v>
      </c>
      <c r="W26" s="22" t="s">
        <v>20</v>
      </c>
      <c r="X26" s="24"/>
      <c r="Y26" s="22" t="s">
        <v>17</v>
      </c>
      <c r="Z26" s="22" t="s">
        <v>18</v>
      </c>
      <c r="AA26" s="22" t="s">
        <v>19</v>
      </c>
      <c r="AB26" s="22" t="s">
        <v>18</v>
      </c>
      <c r="AC26" s="22" t="s">
        <v>20</v>
      </c>
      <c r="AD26" s="24"/>
      <c r="AE26" s="25"/>
      <c r="AF26" s="25"/>
      <c r="AG26" s="25"/>
      <c r="AH26" s="25"/>
      <c r="AI26" s="25"/>
      <c r="AJ26" s="4"/>
      <c r="AL26" s="76"/>
      <c r="AN26" s="18">
        <f>COUNTA(G27:G31)</f>
        <v>5</v>
      </c>
      <c r="AO26" s="18">
        <f>COUNTA(H27:H31)</f>
        <v>5</v>
      </c>
      <c r="AP26" s="18">
        <f>COUNTA(I27:I31)</f>
        <v>4</v>
      </c>
      <c r="AQ26" s="18">
        <f>COUNTA(J27:J31)</f>
        <v>4</v>
      </c>
      <c r="AR26" s="18">
        <f>COUNTA(K27:K31)</f>
        <v>4</v>
      </c>
    </row>
    <row r="27" spans="2:45" ht="13.9" customHeight="1">
      <c r="B27" s="34"/>
      <c r="D27" s="83"/>
      <c r="F27" s="2"/>
      <c r="G27" s="26">
        <v>1</v>
      </c>
      <c r="H27" s="26">
        <v>2</v>
      </c>
      <c r="I27" s="27">
        <v>3</v>
      </c>
      <c r="J27" s="27">
        <v>4</v>
      </c>
      <c r="K27" s="27">
        <v>5</v>
      </c>
      <c r="L27" s="28"/>
      <c r="M27" s="27"/>
      <c r="N27" s="27"/>
      <c r="O27" s="27">
        <v>1</v>
      </c>
      <c r="P27" s="27">
        <v>2</v>
      </c>
      <c r="Q27" s="27">
        <v>3</v>
      </c>
      <c r="R27" s="28"/>
      <c r="S27" s="27">
        <v>3</v>
      </c>
      <c r="T27" s="27">
        <v>4</v>
      </c>
      <c r="U27" s="27">
        <v>5</v>
      </c>
      <c r="V27" s="27">
        <v>6</v>
      </c>
      <c r="W27" s="27">
        <v>7</v>
      </c>
      <c r="X27" s="28"/>
      <c r="Y27" s="27">
        <v>1</v>
      </c>
      <c r="Z27" s="27">
        <v>2</v>
      </c>
      <c r="AA27" s="27">
        <v>3</v>
      </c>
      <c r="AB27" s="27">
        <v>4</v>
      </c>
      <c r="AC27" s="27">
        <v>5</v>
      </c>
      <c r="AD27" s="69"/>
      <c r="AE27" s="70"/>
      <c r="AF27" s="70"/>
      <c r="AG27" s="70"/>
      <c r="AH27" s="70"/>
      <c r="AI27" s="70"/>
      <c r="AJ27" s="4"/>
      <c r="AL27" s="76"/>
      <c r="AN27" s="18">
        <f>COUNTA(M27:M31)</f>
        <v>4</v>
      </c>
      <c r="AO27" s="18">
        <f>COUNTA(N27:N31)</f>
        <v>4</v>
      </c>
      <c r="AP27" s="18">
        <f>COUNTA(O27:O31)</f>
        <v>5</v>
      </c>
      <c r="AQ27" s="18">
        <f>COUNTA(P27:P31)</f>
        <v>5</v>
      </c>
      <c r="AR27" s="18">
        <f>COUNTA(Q27:Q31)</f>
        <v>5</v>
      </c>
      <c r="AS27" s="18"/>
    </row>
    <row r="28" spans="2:45" ht="13.9" customHeight="1">
      <c r="B28" s="34"/>
      <c r="D28" s="83"/>
      <c r="F28" s="2"/>
      <c r="G28" s="27">
        <v>8</v>
      </c>
      <c r="H28" s="27">
        <v>9</v>
      </c>
      <c r="I28" s="27">
        <v>10</v>
      </c>
      <c r="J28" s="27">
        <v>11</v>
      </c>
      <c r="K28" s="27">
        <v>12</v>
      </c>
      <c r="L28" s="28"/>
      <c r="M28" s="27">
        <v>6</v>
      </c>
      <c r="N28" s="27">
        <v>7</v>
      </c>
      <c r="O28" s="27">
        <v>8</v>
      </c>
      <c r="P28" s="27">
        <v>9</v>
      </c>
      <c r="Q28" s="27">
        <v>10</v>
      </c>
      <c r="R28" s="28"/>
      <c r="S28" s="27">
        <v>10</v>
      </c>
      <c r="T28" s="27">
        <v>11</v>
      </c>
      <c r="U28" s="27">
        <v>12</v>
      </c>
      <c r="V28" s="27">
        <v>13</v>
      </c>
      <c r="W28" s="27">
        <v>14</v>
      </c>
      <c r="X28" s="28"/>
      <c r="Y28" s="27">
        <v>8</v>
      </c>
      <c r="Z28" s="27">
        <v>9</v>
      </c>
      <c r="AA28" s="27">
        <v>10</v>
      </c>
      <c r="AB28" s="27">
        <v>11</v>
      </c>
      <c r="AC28" s="27">
        <v>12</v>
      </c>
      <c r="AD28" s="69"/>
      <c r="AE28" s="70"/>
      <c r="AF28" s="70"/>
      <c r="AG28" s="70"/>
      <c r="AH28" s="70"/>
      <c r="AI28" s="70"/>
      <c r="AJ28" s="4"/>
      <c r="AL28" s="76"/>
      <c r="AN28" s="18">
        <f>COUNTA(S27:S31)</f>
        <v>4</v>
      </c>
      <c r="AO28" s="18">
        <f>COUNTA(T27:T31)</f>
        <v>4</v>
      </c>
      <c r="AP28" s="18">
        <f>COUNTA(U27:U31)</f>
        <v>4</v>
      </c>
      <c r="AQ28" s="18">
        <f>COUNTA(V27:V31)</f>
        <v>4</v>
      </c>
      <c r="AR28" s="18">
        <f>COUNTA(W27:W31)</f>
        <v>4</v>
      </c>
      <c r="AS28" s="18"/>
    </row>
    <row r="29" spans="2:45" ht="13.9" customHeight="1">
      <c r="B29" s="34"/>
      <c r="D29" s="83"/>
      <c r="F29" s="2"/>
      <c r="G29" s="27">
        <v>15</v>
      </c>
      <c r="H29" s="27">
        <v>16</v>
      </c>
      <c r="I29" s="27">
        <v>17</v>
      </c>
      <c r="J29" s="27">
        <v>18</v>
      </c>
      <c r="K29" s="27">
        <v>19</v>
      </c>
      <c r="L29" s="28"/>
      <c r="M29" s="27">
        <v>13</v>
      </c>
      <c r="N29" s="27">
        <v>14</v>
      </c>
      <c r="O29" s="27">
        <v>15</v>
      </c>
      <c r="P29" s="27">
        <v>16</v>
      </c>
      <c r="Q29" s="27">
        <v>17</v>
      </c>
      <c r="R29" s="28"/>
      <c r="S29" s="27">
        <v>17</v>
      </c>
      <c r="T29" s="27">
        <v>18</v>
      </c>
      <c r="U29" s="27">
        <v>19</v>
      </c>
      <c r="V29" s="27">
        <v>20</v>
      </c>
      <c r="W29" s="27">
        <v>21</v>
      </c>
      <c r="X29" s="28"/>
      <c r="Y29" s="27">
        <v>15</v>
      </c>
      <c r="Z29" s="27">
        <v>16</v>
      </c>
      <c r="AA29" s="27">
        <v>17</v>
      </c>
      <c r="AB29" s="27">
        <v>18</v>
      </c>
      <c r="AC29" s="27">
        <v>19</v>
      </c>
      <c r="AD29" s="69"/>
      <c r="AE29" s="70"/>
      <c r="AF29" s="70"/>
      <c r="AG29" s="70"/>
      <c r="AH29" s="70"/>
      <c r="AI29" s="70"/>
      <c r="AJ29" s="4"/>
      <c r="AL29" s="76"/>
      <c r="AN29" s="18">
        <f>COUNTA(Y27:Y31)</f>
        <v>5</v>
      </c>
      <c r="AO29" s="18">
        <f>COUNTA(Z27:Z31)</f>
        <v>5</v>
      </c>
      <c r="AP29" s="18">
        <f>COUNTA(AA27:AA31)</f>
        <v>5</v>
      </c>
      <c r="AQ29" s="18">
        <f>COUNTA(AB27:AB31)</f>
        <v>4</v>
      </c>
      <c r="AR29" s="18">
        <f>COUNTA(AC27:AC31)</f>
        <v>4</v>
      </c>
      <c r="AS29" s="18"/>
    </row>
    <row r="30" spans="2:45" ht="13.9" customHeight="1">
      <c r="B30" s="34"/>
      <c r="C30" s="18"/>
      <c r="D30" s="83"/>
      <c r="E30" s="18"/>
      <c r="F30" s="19"/>
      <c r="G30" s="27">
        <v>22</v>
      </c>
      <c r="H30" s="27">
        <v>23</v>
      </c>
      <c r="I30" s="27">
        <v>24</v>
      </c>
      <c r="J30" s="27">
        <v>25</v>
      </c>
      <c r="K30" s="27">
        <v>26</v>
      </c>
      <c r="L30" s="28"/>
      <c r="M30" s="27">
        <v>20</v>
      </c>
      <c r="N30" s="27">
        <v>21</v>
      </c>
      <c r="O30" s="27">
        <v>22</v>
      </c>
      <c r="P30" s="27">
        <v>23</v>
      </c>
      <c r="Q30" s="27">
        <v>24</v>
      </c>
      <c r="R30" s="28"/>
      <c r="S30" s="27">
        <v>24</v>
      </c>
      <c r="T30" s="27">
        <v>25</v>
      </c>
      <c r="U30" s="27">
        <v>26</v>
      </c>
      <c r="V30" s="27">
        <v>27</v>
      </c>
      <c r="W30" s="27">
        <v>28</v>
      </c>
      <c r="X30" s="28"/>
      <c r="Y30" s="26">
        <v>22</v>
      </c>
      <c r="Z30" s="26">
        <v>23</v>
      </c>
      <c r="AA30" s="26">
        <v>24</v>
      </c>
      <c r="AB30" s="68">
        <v>25</v>
      </c>
      <c r="AC30" s="68">
        <v>26</v>
      </c>
      <c r="AD30" s="69"/>
      <c r="AE30" s="70"/>
      <c r="AF30" s="70"/>
      <c r="AG30" s="70"/>
      <c r="AH30" s="70"/>
      <c r="AI30" s="70"/>
      <c r="AJ30" s="4"/>
      <c r="AL30" s="76"/>
      <c r="AN30" s="18">
        <f>COUNTA(AE27:AE31)</f>
        <v>0</v>
      </c>
      <c r="AO30" s="18">
        <f>COUNTA(AF27:AF31)</f>
        <v>0</v>
      </c>
      <c r="AP30" s="18">
        <f>COUNTA(AG27:AG31)</f>
        <v>0</v>
      </c>
      <c r="AQ30" s="18">
        <f>COUNTA(AH27:AH31)</f>
        <v>0</v>
      </c>
      <c r="AR30" s="18">
        <f>COUNTA(AI27:AI31)</f>
        <v>0</v>
      </c>
      <c r="AS30" s="18"/>
    </row>
    <row r="31" spans="2:45" ht="13.9" customHeight="1">
      <c r="B31" s="34"/>
      <c r="D31" s="83"/>
      <c r="F31" s="2"/>
      <c r="G31" s="27">
        <v>29</v>
      </c>
      <c r="H31" s="27">
        <v>30</v>
      </c>
      <c r="I31" s="27"/>
      <c r="J31" s="27"/>
      <c r="K31" s="27"/>
      <c r="L31" s="28"/>
      <c r="M31" s="26">
        <v>27</v>
      </c>
      <c r="N31" s="26">
        <v>28</v>
      </c>
      <c r="O31" s="26">
        <v>29</v>
      </c>
      <c r="P31" s="26">
        <v>30</v>
      </c>
      <c r="Q31" s="26">
        <v>31</v>
      </c>
      <c r="R31" s="28"/>
      <c r="S31" s="27"/>
      <c r="T31" s="27"/>
      <c r="U31" s="27"/>
      <c r="V31" s="27"/>
      <c r="W31" s="27"/>
      <c r="X31" s="28"/>
      <c r="Y31" s="26">
        <v>29</v>
      </c>
      <c r="Z31" s="26">
        <v>30</v>
      </c>
      <c r="AA31" s="26">
        <v>31</v>
      </c>
      <c r="AB31" s="27"/>
      <c r="AC31" s="27"/>
      <c r="AD31" s="69"/>
      <c r="AE31" s="70"/>
      <c r="AF31" s="70"/>
      <c r="AG31" s="70"/>
      <c r="AH31" s="70"/>
      <c r="AI31" s="70"/>
      <c r="AJ31" s="4"/>
      <c r="AL31" s="76"/>
      <c r="AN31" s="65">
        <f>SUM(AN26:AN30)</f>
        <v>18</v>
      </c>
      <c r="AO31" s="65">
        <f>SUM(AO26:AO30)</f>
        <v>18</v>
      </c>
      <c r="AP31" s="65">
        <f>SUM(AP26:AP30)</f>
        <v>18</v>
      </c>
      <c r="AQ31" s="65">
        <f>SUM(AQ26:AQ30)</f>
        <v>17</v>
      </c>
      <c r="AR31" s="65">
        <f>SUM(AR26:AR30)</f>
        <v>17</v>
      </c>
    </row>
    <row r="32" spans="2:45" ht="4.9000000000000004" customHeight="1" thickBot="1">
      <c r="B32" s="34"/>
      <c r="D32" s="84"/>
      <c r="F32" s="6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7"/>
      <c r="AL32" s="77"/>
    </row>
  </sheetData>
  <sheetProtection algorithmName="SHA-512" hashValue="/Sv87D3oqznbSWbDB/YoRwNwdul/HfMoap64IeR+JOaRKH+gTTOIjaII+vzlmc/uyHFYg5MyTx00j+r/ZInczw==" saltValue="K+uGZp6BPsxF/ZZfovDWyw==" spinCount="100000" sheet="1" objects="1" scenarios="1"/>
  <mergeCells count="21">
    <mergeCell ref="E3:N4"/>
    <mergeCell ref="B3:D4"/>
    <mergeCell ref="AE25:AI25"/>
    <mergeCell ref="D16:D23"/>
    <mergeCell ref="G16:K16"/>
    <mergeCell ref="M16:Q16"/>
    <mergeCell ref="S16:W16"/>
    <mergeCell ref="D25:D32"/>
    <mergeCell ref="G25:K25"/>
    <mergeCell ref="M25:Q25"/>
    <mergeCell ref="S25:W25"/>
    <mergeCell ref="Y25:AC25"/>
    <mergeCell ref="D7:D14"/>
    <mergeCell ref="G7:K7"/>
    <mergeCell ref="M7:Q7"/>
    <mergeCell ref="Y16:AC16"/>
    <mergeCell ref="AL7:AL14"/>
    <mergeCell ref="AL16:AL23"/>
    <mergeCell ref="AL25:AL32"/>
    <mergeCell ref="S7:W7"/>
    <mergeCell ref="AE16:A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795B-A6A9-4655-82FB-52E5C26A3A1D}">
  <dimension ref="B1:AA35"/>
  <sheetViews>
    <sheetView showGridLines="0" workbookViewId="0">
      <selection activeCell="G7" sqref="G7:K7"/>
    </sheetView>
  </sheetViews>
  <sheetFormatPr defaultColWidth="8.85546875" defaultRowHeight="18.75"/>
  <cols>
    <col min="1" max="3" width="0.85546875" style="31" customWidth="1"/>
    <col min="4" max="4" width="12.7109375" style="31" customWidth="1"/>
    <col min="5" max="5" width="20.7109375" style="31" customWidth="1"/>
    <col min="6" max="6" width="1.85546875" style="31" customWidth="1"/>
    <col min="7" max="11" width="10.7109375" style="31" customWidth="1"/>
    <col min="12" max="12" width="1.7109375" style="31" customWidth="1"/>
    <col min="13" max="17" width="10.7109375" style="31" customWidth="1"/>
    <col min="18" max="18" width="1.7109375" style="31" customWidth="1"/>
    <col min="19" max="23" width="10.7109375" style="31" customWidth="1"/>
    <col min="24" max="24" width="0.85546875" style="31" customWidth="1"/>
    <col min="25" max="16384" width="8.85546875" style="31"/>
  </cols>
  <sheetData>
    <row r="1" spans="2:27" ht="4.9000000000000004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2:27" s="1" customFormat="1" ht="25.15" customHeight="1">
      <c r="B2" s="81" t="s">
        <v>29</v>
      </c>
      <c r="C2" s="81"/>
      <c r="D2" s="81"/>
      <c r="E2" s="91" t="s">
        <v>30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43"/>
      <c r="Y2" s="38"/>
      <c r="Z2" s="39"/>
      <c r="AA2" s="40"/>
    </row>
    <row r="3" spans="2:27" ht="4.9000000000000004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2:27" ht="4.9000000000000004" customHeight="1">
      <c r="B4" s="42"/>
      <c r="M4" s="14"/>
      <c r="N4" s="14"/>
      <c r="O4" s="14"/>
      <c r="P4" s="14"/>
      <c r="Q4" s="14"/>
    </row>
    <row r="5" spans="2:27" ht="22.15" customHeight="1">
      <c r="B5" s="42"/>
      <c r="G5" s="92" t="str">
        <f>'STEP 1'!D7</f>
        <v>SPRING 2025</v>
      </c>
      <c r="H5" s="92"/>
      <c r="I5" s="92"/>
      <c r="J5" s="92"/>
      <c r="K5" s="92"/>
      <c r="M5" s="92" t="str">
        <f>'STEP 1'!D16</f>
        <v>SUMMER 2025</v>
      </c>
      <c r="N5" s="92"/>
      <c r="O5" s="92"/>
      <c r="P5" s="92"/>
      <c r="Q5" s="92"/>
      <c r="S5" s="92" t="str">
        <f>'STEP 1'!D25</f>
        <v>AUTUMN 2025</v>
      </c>
      <c r="T5" s="92"/>
      <c r="U5" s="92"/>
      <c r="V5" s="92"/>
      <c r="W5" s="92"/>
    </row>
    <row r="6" spans="2:27" ht="5.0999999999999996" customHeight="1" thickBot="1">
      <c r="B6" s="42"/>
      <c r="G6" s="54"/>
      <c r="H6" s="54"/>
      <c r="I6" s="54"/>
      <c r="J6" s="54"/>
      <c r="K6" s="54"/>
      <c r="M6" s="54"/>
      <c r="N6" s="54"/>
      <c r="O6" s="54"/>
      <c r="P6" s="54"/>
      <c r="Q6" s="54"/>
      <c r="S6" s="54"/>
      <c r="T6" s="54"/>
      <c r="U6" s="54"/>
      <c r="V6" s="54"/>
      <c r="W6" s="54"/>
    </row>
    <row r="7" spans="2:27" ht="22.15" customHeight="1" thickBot="1">
      <c r="B7" s="42"/>
      <c r="E7" s="32" t="s">
        <v>32</v>
      </c>
      <c r="G7" s="88" t="s">
        <v>45</v>
      </c>
      <c r="H7" s="89"/>
      <c r="I7" s="89"/>
      <c r="J7" s="89"/>
      <c r="K7" s="90"/>
      <c r="L7" s="33"/>
      <c r="M7" s="88" t="s">
        <v>45</v>
      </c>
      <c r="N7" s="89"/>
      <c r="O7" s="89"/>
      <c r="P7" s="89"/>
      <c r="Q7" s="90"/>
      <c r="S7" s="88" t="s">
        <v>45</v>
      </c>
      <c r="T7" s="89"/>
      <c r="U7" s="89"/>
      <c r="V7" s="89"/>
      <c r="W7" s="90"/>
    </row>
    <row r="8" spans="2:27" ht="5.0999999999999996" customHeight="1" thickBot="1">
      <c r="B8" s="42"/>
      <c r="G8" s="54"/>
      <c r="H8" s="54"/>
      <c r="I8" s="54"/>
      <c r="J8" s="54"/>
      <c r="K8" s="54"/>
      <c r="M8" s="54"/>
      <c r="N8" s="54"/>
      <c r="O8" s="54"/>
      <c r="P8" s="54"/>
      <c r="Q8" s="54"/>
      <c r="S8" s="54"/>
      <c r="T8" s="54"/>
      <c r="U8" s="54"/>
      <c r="V8" s="54"/>
      <c r="W8" s="54"/>
    </row>
    <row r="9" spans="2:27" ht="22.15" customHeight="1" thickBot="1">
      <c r="B9" s="42"/>
      <c r="E9" s="32" t="s">
        <v>31</v>
      </c>
      <c r="G9" s="93">
        <v>0</v>
      </c>
      <c r="H9" s="94"/>
      <c r="I9" s="94"/>
      <c r="J9" s="94"/>
      <c r="K9" s="95"/>
      <c r="L9" s="33"/>
      <c r="M9" s="93">
        <v>0</v>
      </c>
      <c r="N9" s="94"/>
      <c r="O9" s="94"/>
      <c r="P9" s="94"/>
      <c r="Q9" s="95"/>
      <c r="S9" s="93">
        <v>0</v>
      </c>
      <c r="T9" s="94"/>
      <c r="U9" s="94"/>
      <c r="V9" s="94"/>
      <c r="W9" s="95"/>
    </row>
    <row r="10" spans="2:27" ht="4.9000000000000004" customHeight="1" thickBot="1">
      <c r="B10" s="42"/>
    </row>
    <row r="11" spans="2:27" ht="22.15" customHeight="1" thickBot="1">
      <c r="B11" s="42"/>
      <c r="E11" s="32" t="s">
        <v>33</v>
      </c>
      <c r="G11" s="85">
        <f>ROUND(Z24,2)</f>
        <v>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</row>
    <row r="12" spans="2:27" ht="5.0999999999999996" customHeight="1" thickBot="1">
      <c r="B12" s="42"/>
    </row>
    <row r="13" spans="2:27" ht="19.5" thickBot="1">
      <c r="B13" s="42"/>
      <c r="E13" s="32" t="s">
        <v>34</v>
      </c>
      <c r="G13" s="85">
        <f>Z25</f>
        <v>52.2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</row>
    <row r="14" spans="2:27" ht="5.0999999999999996" customHeight="1" thickBot="1">
      <c r="B14" s="42"/>
    </row>
    <row r="15" spans="2:27" ht="19.5" thickBot="1">
      <c r="B15" s="42"/>
      <c r="E15" s="32" t="s">
        <v>35</v>
      </c>
      <c r="G15" s="85">
        <f>ROUND(_xlfn.XLOOKUP(G7,E17:E22,J17:J22,0),2)</f>
        <v>0</v>
      </c>
      <c r="H15" s="86"/>
      <c r="I15" s="86"/>
      <c r="J15" s="86"/>
      <c r="K15" s="87"/>
      <c r="L15" s="33"/>
      <c r="M15" s="85">
        <f>ROUND(_xlfn.XLOOKUP(M7,E17:E22,P17:P22,0),2)</f>
        <v>0</v>
      </c>
      <c r="N15" s="86"/>
      <c r="O15" s="86"/>
      <c r="P15" s="86"/>
      <c r="Q15" s="87"/>
      <c r="R15" s="33"/>
      <c r="S15" s="85">
        <f>ROUND(_xlfn.XLOOKUP(S7,E17:E22,V17:V22,0),2)</f>
        <v>0</v>
      </c>
      <c r="T15" s="86"/>
      <c r="U15" s="86"/>
      <c r="V15" s="86"/>
      <c r="W15" s="87"/>
    </row>
    <row r="16" spans="2:27">
      <c r="B16" s="42"/>
    </row>
    <row r="17" spans="4:26" s="11" customFormat="1" hidden="1">
      <c r="E17" s="63" t="s">
        <v>45</v>
      </c>
      <c r="I17" s="11">
        <v>0</v>
      </c>
      <c r="J17" s="11">
        <v>0</v>
      </c>
      <c r="K17" s="11">
        <v>0</v>
      </c>
      <c r="O17" s="11">
        <v>0</v>
      </c>
      <c r="P17" s="11">
        <v>0</v>
      </c>
      <c r="Q17" s="11">
        <v>0</v>
      </c>
      <c r="R17" s="57"/>
      <c r="S17" s="57"/>
      <c r="T17" s="57"/>
      <c r="U17" s="11">
        <v>0</v>
      </c>
      <c r="V17" s="11">
        <v>0</v>
      </c>
      <c r="W17" s="11">
        <v>0</v>
      </c>
    </row>
    <row r="18" spans="4:26" s="11" customFormat="1" hidden="1">
      <c r="E18" s="63" t="s">
        <v>46</v>
      </c>
      <c r="I18" s="11">
        <v>15</v>
      </c>
      <c r="J18" s="11">
        <f>IF(I18=15,$J$25,$J$25*2)</f>
        <v>10.919540229885056</v>
      </c>
      <c r="K18" s="11">
        <f>J18*$K$25</f>
        <v>139.77011494252872</v>
      </c>
      <c r="O18" s="11">
        <v>15</v>
      </c>
      <c r="P18" s="11">
        <f>IF(O18=15,$P$25,$P$25*2)</f>
        <v>10.919540229885056</v>
      </c>
      <c r="Q18" s="11">
        <f>P18*$Q$25</f>
        <v>238.04597701149424</v>
      </c>
      <c r="R18" s="57"/>
      <c r="S18" s="57"/>
      <c r="T18" s="57"/>
      <c r="U18" s="11">
        <v>15</v>
      </c>
      <c r="V18" s="11">
        <f>IF(U18=15,$V$25,$V$25*2)</f>
        <v>10.919540229885056</v>
      </c>
      <c r="W18" s="11">
        <f>V18*$W$25</f>
        <v>192.18390804597701</v>
      </c>
    </row>
    <row r="19" spans="4:26" s="11" customFormat="1" hidden="1">
      <c r="E19" s="63" t="s">
        <v>36</v>
      </c>
      <c r="I19" s="11">
        <v>15</v>
      </c>
      <c r="J19" s="11">
        <f>IF(I19=15,$J$25,$J$25*2)</f>
        <v>10.919540229885056</v>
      </c>
      <c r="K19" s="11">
        <f>J19*$K$25</f>
        <v>139.77011494252872</v>
      </c>
      <c r="O19" s="11">
        <v>15</v>
      </c>
      <c r="P19" s="11">
        <f>IF(O19=15,$P$25,$P$25*2)</f>
        <v>10.919540229885056</v>
      </c>
      <c r="Q19" s="11">
        <f>P19*$Q$25</f>
        <v>238.04597701149424</v>
      </c>
      <c r="R19" s="57"/>
      <c r="S19" s="57"/>
      <c r="T19" s="57"/>
      <c r="U19" s="11">
        <v>15</v>
      </c>
      <c r="V19" s="11">
        <f>IF(U19=15,$V$25,$V$25*2)</f>
        <v>10.919540229885056</v>
      </c>
      <c r="W19" s="11">
        <f>V19*$W$25</f>
        <v>192.18390804597701</v>
      </c>
    </row>
    <row r="20" spans="4:26" s="11" customFormat="1" hidden="1">
      <c r="E20" s="63" t="s">
        <v>51</v>
      </c>
      <c r="I20" s="11">
        <v>15</v>
      </c>
      <c r="J20" s="11">
        <f>IF(I20=15,$J$25,$J$25*2)</f>
        <v>10.919540229885056</v>
      </c>
      <c r="K20" s="11">
        <f>J20*$K$25</f>
        <v>139.77011494252872</v>
      </c>
      <c r="O20" s="11">
        <v>15</v>
      </c>
      <c r="P20" s="11">
        <f>IF(O20=15,$P$25,$P$25*2)</f>
        <v>10.919540229885056</v>
      </c>
      <c r="Q20" s="11">
        <f>P20*$Q$25</f>
        <v>238.04597701149424</v>
      </c>
      <c r="R20" s="57"/>
      <c r="S20" s="57"/>
      <c r="T20" s="57"/>
      <c r="U20" s="11">
        <v>30</v>
      </c>
      <c r="V20" s="11">
        <f>IF(U20=15,$V$25,$V$25*2)</f>
        <v>21.839080459770113</v>
      </c>
      <c r="W20" s="11">
        <f>V20*$W$25</f>
        <v>384.36781609195401</v>
      </c>
    </row>
    <row r="21" spans="4:26" s="11" customFormat="1" hidden="1">
      <c r="D21" s="31"/>
      <c r="E21" s="63" t="s">
        <v>52</v>
      </c>
      <c r="I21" s="11">
        <v>15</v>
      </c>
      <c r="J21" s="11">
        <f t="shared" ref="J21:J22" si="0">IF(I21=15,$J$25,$J$25*2)</f>
        <v>10.919540229885056</v>
      </c>
      <c r="K21" s="11">
        <f>J21*$K$25</f>
        <v>139.77011494252872</v>
      </c>
      <c r="O21" s="11">
        <v>15</v>
      </c>
      <c r="P21" s="11">
        <f t="shared" ref="P21" si="1">IF(O21=15,$P$25,$P$25*2)</f>
        <v>10.919540229885056</v>
      </c>
      <c r="Q21" s="11">
        <f>P21*$Q$25</f>
        <v>238.04597701149424</v>
      </c>
      <c r="R21" s="57"/>
      <c r="S21" s="57"/>
      <c r="T21" s="57"/>
      <c r="U21" s="11">
        <v>30</v>
      </c>
      <c r="V21" s="11">
        <f>IF(U21=15,$V$25,$V$25*2)</f>
        <v>21.839080459770113</v>
      </c>
      <c r="W21" s="11">
        <f>V21*$W$25</f>
        <v>384.36781609195401</v>
      </c>
    </row>
    <row r="22" spans="4:26" hidden="1">
      <c r="E22" s="63" t="s">
        <v>47</v>
      </c>
      <c r="I22" s="11">
        <v>30</v>
      </c>
      <c r="J22" s="11">
        <f t="shared" si="0"/>
        <v>21.839080459770113</v>
      </c>
      <c r="K22" s="11">
        <f>J22*$K$25</f>
        <v>279.54022988505744</v>
      </c>
      <c r="O22" s="11">
        <v>30</v>
      </c>
      <c r="P22" s="11">
        <f>IF(O22=15,$P$25,$P$25*2)</f>
        <v>21.839080459770113</v>
      </c>
      <c r="Q22" s="11">
        <f>P22*$Q$25</f>
        <v>476.09195402298849</v>
      </c>
      <c r="U22" s="11">
        <v>30</v>
      </c>
      <c r="V22" s="11">
        <f>IF(U22=15,$V$25,$V$25*2)</f>
        <v>21.839080459770113</v>
      </c>
      <c r="W22" s="11">
        <f>V22*$W$25</f>
        <v>384.36781609195401</v>
      </c>
      <c r="Z22" s="11"/>
    </row>
    <row r="23" spans="4:26" hidden="1"/>
    <row r="24" spans="4:26" hidden="1">
      <c r="K24" s="31">
        <f>_xlfn.XLOOKUP(G7,E17:E22,K17:K22,0)</f>
        <v>0</v>
      </c>
      <c r="Q24" s="31">
        <f>_xlfn.XLOOKUP(M7,E17:E22,Q17:Q22,0)</f>
        <v>0</v>
      </c>
      <c r="W24" s="31">
        <f>_xlfn.XLOOKUP(S7,E17:E22,W17:W22,0)</f>
        <v>0</v>
      </c>
      <c r="Z24" s="31">
        <f>K24+Q24+W24</f>
        <v>0</v>
      </c>
    </row>
    <row r="25" spans="4:26" hidden="1">
      <c r="J25" s="31">
        <f>570/Z25</f>
        <v>10.919540229885056</v>
      </c>
      <c r="K25" s="31">
        <f>'STEP 1'!AL7</f>
        <v>12.8</v>
      </c>
      <c r="P25" s="31">
        <f>570/Z25</f>
        <v>10.919540229885056</v>
      </c>
      <c r="Q25" s="31">
        <f>'STEP 1'!AL16</f>
        <v>21.8</v>
      </c>
      <c r="V25" s="31">
        <f>570/Z25</f>
        <v>10.919540229885056</v>
      </c>
      <c r="W25" s="31">
        <f>'STEP 1'!AL25</f>
        <v>17.600000000000001</v>
      </c>
      <c r="Z25" s="31">
        <f>K25+Q25+W25</f>
        <v>52.2</v>
      </c>
    </row>
    <row r="29" spans="4:26">
      <c r="G29" s="32"/>
    </row>
    <row r="31" spans="4:26">
      <c r="G31" s="32"/>
    </row>
    <row r="33" spans="7:7">
      <c r="G33" s="32"/>
    </row>
    <row r="35" spans="7:7">
      <c r="G35" s="32"/>
    </row>
  </sheetData>
  <sheetProtection algorithmName="SHA-512" hashValue="jJOfDWDDjivWzZwEozhYXBpBTTGkHgICHkjPwRV0BBzaRB9C/H3X3JWZXIYT+K80QsEOCiJ+JW5Qub9hbJQM3g==" saltValue="uCNQyOFR02u9Ov1QAstU1g==" spinCount="100000" sheet="1" objects="1" scenarios="1"/>
  <mergeCells count="16">
    <mergeCell ref="G15:K15"/>
    <mergeCell ref="M15:Q15"/>
    <mergeCell ref="S15:W15"/>
    <mergeCell ref="B2:D2"/>
    <mergeCell ref="G7:K7"/>
    <mergeCell ref="E2:W2"/>
    <mergeCell ref="G5:K5"/>
    <mergeCell ref="M5:Q5"/>
    <mergeCell ref="S5:W5"/>
    <mergeCell ref="M7:Q7"/>
    <mergeCell ref="S7:W7"/>
    <mergeCell ref="G9:K9"/>
    <mergeCell ref="M9:Q9"/>
    <mergeCell ref="S9:W9"/>
    <mergeCell ref="G11:W11"/>
    <mergeCell ref="G13:W13"/>
  </mergeCells>
  <dataValidations count="1">
    <dataValidation type="list" allowBlank="1" showInputMessage="1" showErrorMessage="1" sqref="M7 G7 S7" xr:uid="{E1DDC9EF-0304-42A9-9320-326FAE39513E}">
      <formula1>$E$17:$E$22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8DFE-7AED-4284-923B-2F60DA57DBE8}">
  <dimension ref="B1:O24"/>
  <sheetViews>
    <sheetView showGridLines="0" workbookViewId="0">
      <selection activeCell="I11" sqref="I11"/>
    </sheetView>
  </sheetViews>
  <sheetFormatPr defaultColWidth="8.85546875" defaultRowHeight="18.75"/>
  <cols>
    <col min="1" max="2" width="0.85546875" style="31" customWidth="1"/>
    <col min="3" max="3" width="30.42578125" style="31" customWidth="1"/>
    <col min="4" max="4" width="1.85546875" style="31" customWidth="1"/>
    <col min="5" max="5" width="20.7109375" style="31" customWidth="1"/>
    <col min="6" max="6" width="2.7109375" style="31" customWidth="1"/>
    <col min="7" max="7" width="20.7109375" style="31" customWidth="1"/>
    <col min="8" max="8" width="2.7109375" style="31" customWidth="1"/>
    <col min="9" max="9" width="20.7109375" style="31" customWidth="1"/>
    <col min="10" max="10" width="1.7109375" style="31" customWidth="1"/>
    <col min="11" max="16384" width="8.85546875" style="31"/>
  </cols>
  <sheetData>
    <row r="1" spans="2:10" s="1" customFormat="1" ht="25.15" customHeight="1">
      <c r="B1" s="81" t="s">
        <v>37</v>
      </c>
      <c r="C1" s="81"/>
      <c r="D1" s="81"/>
      <c r="E1" s="81"/>
      <c r="F1" s="81"/>
      <c r="G1" s="81"/>
      <c r="H1" s="81"/>
      <c r="I1" s="81"/>
      <c r="J1" s="81"/>
    </row>
    <row r="2" spans="2:10" ht="27" customHeight="1">
      <c r="B2" s="42"/>
      <c r="E2" s="14"/>
      <c r="G2" s="14"/>
      <c r="I2" s="14"/>
    </row>
    <row r="3" spans="2:10" ht="22.15" customHeight="1">
      <c r="B3" s="42"/>
      <c r="E3" s="55" t="str">
        <f>'STEP 1'!D7</f>
        <v>SPRING 2025</v>
      </c>
      <c r="G3" s="55" t="str">
        <f>'STEP 1'!D16</f>
        <v>SUMMER 2025</v>
      </c>
      <c r="I3" s="55" t="str">
        <f>'STEP 1'!D25</f>
        <v>AUTUMN 2025</v>
      </c>
    </row>
    <row r="4" spans="2:10" ht="12.6" customHeight="1" thickBot="1">
      <c r="B4" s="42"/>
      <c r="E4" s="14"/>
      <c r="G4" s="14"/>
      <c r="I4" s="14"/>
    </row>
    <row r="5" spans="2:10" ht="25.15" customHeight="1" thickBot="1">
      <c r="B5" s="42"/>
      <c r="C5" s="32" t="s">
        <v>38</v>
      </c>
      <c r="E5" s="62">
        <f>COUNTA('STEP 1'!G9:AI13)/5</f>
        <v>12.8</v>
      </c>
      <c r="F5" s="33"/>
      <c r="G5" s="62">
        <f>COUNTA('STEP 1'!G18:AI22)/5</f>
        <v>21.8</v>
      </c>
      <c r="I5" s="62">
        <f>COUNTA('STEP 1'!G27:AI31)/5</f>
        <v>17.600000000000001</v>
      </c>
    </row>
    <row r="6" spans="2:10" ht="4.9000000000000004" customHeight="1" thickBot="1">
      <c r="B6" s="42"/>
    </row>
    <row r="7" spans="2:10" ht="25.15" customHeight="1" thickBot="1">
      <c r="B7" s="42"/>
      <c r="C7" s="32" t="s">
        <v>39</v>
      </c>
      <c r="E7" s="62">
        <f>IF('STEP 2'!G9&gt;'STEP 2'!G15,'STEP 2'!G15,'STEP 2'!G9)</f>
        <v>0</v>
      </c>
      <c r="F7" s="33"/>
      <c r="G7" s="62">
        <f>IF('STEP 2'!M9&gt;'STEP 2'!M15,'STEP 2'!M15,'STEP 2'!M9)</f>
        <v>0</v>
      </c>
      <c r="I7" s="62">
        <f>IF('STEP 2'!S9&gt;'STEP 2'!S15,'STEP 2'!S15,'STEP 2'!S9)</f>
        <v>0</v>
      </c>
    </row>
    <row r="8" spans="2:10" ht="4.9000000000000004" customHeight="1" thickBot="1">
      <c r="B8" s="42"/>
    </row>
    <row r="9" spans="2:10" ht="25.15" customHeight="1" thickBot="1">
      <c r="B9" s="42"/>
      <c r="C9" s="32" t="s">
        <v>40</v>
      </c>
      <c r="E9" s="49">
        <f>ROUND(E5*E7,2)</f>
        <v>0</v>
      </c>
      <c r="F9" s="33"/>
      <c r="G9" s="49">
        <f>ROUND(G5*G7,2)</f>
        <v>0</v>
      </c>
      <c r="I9" s="49">
        <f>ROUND(I5*I7,2)</f>
        <v>0</v>
      </c>
    </row>
    <row r="10" spans="2:10" ht="4.9000000000000004" customHeight="1" thickBot="1">
      <c r="B10" s="42"/>
    </row>
    <row r="11" spans="2:10" ht="25.15" customHeight="1" thickBot="1">
      <c r="B11" s="42"/>
      <c r="C11" s="32" t="s">
        <v>41</v>
      </c>
      <c r="E11" s="49">
        <f>'STEP 2'!G9-'CLAIM FORM DETAIL'!E7</f>
        <v>0</v>
      </c>
      <c r="F11" s="33"/>
      <c r="G11" s="49">
        <f>'STEP 2'!M9-'CLAIM FORM DETAIL'!G7</f>
        <v>0</v>
      </c>
      <c r="I11" s="49">
        <f>'STEP 2'!S9-'CLAIM FORM DETAIL'!I7</f>
        <v>0</v>
      </c>
    </row>
    <row r="12" spans="2:10" ht="4.9000000000000004" customHeight="1">
      <c r="B12" s="42"/>
      <c r="C12" s="32"/>
      <c r="D12" s="32"/>
      <c r="E12" s="32"/>
      <c r="F12" s="32"/>
      <c r="G12" s="32"/>
      <c r="H12" s="32"/>
      <c r="I12" s="32"/>
    </row>
    <row r="13" spans="2:10" ht="4.9000000000000004" customHeight="1">
      <c r="B13" s="42"/>
      <c r="C13" s="32"/>
      <c r="D13" s="32"/>
      <c r="E13" s="56"/>
      <c r="F13" s="56"/>
      <c r="G13" s="56"/>
      <c r="H13" s="56"/>
      <c r="I13" s="56"/>
    </row>
    <row r="14" spans="2:10" ht="4.9000000000000004" customHeight="1" thickBot="1">
      <c r="B14" s="42"/>
      <c r="C14" s="32"/>
      <c r="D14" s="32"/>
      <c r="E14" s="32"/>
      <c r="F14" s="32"/>
      <c r="G14" s="32"/>
      <c r="H14" s="32"/>
      <c r="I14" s="32"/>
    </row>
    <row r="15" spans="2:10" ht="25.15" customHeight="1" thickBot="1">
      <c r="B15" s="42"/>
      <c r="C15" s="32"/>
      <c r="D15" s="32"/>
      <c r="E15" s="32"/>
      <c r="F15" s="32"/>
      <c r="G15" s="50" t="s">
        <v>42</v>
      </c>
      <c r="I15" s="49">
        <f>E9+G9+I9</f>
        <v>0</v>
      </c>
    </row>
    <row r="16" spans="2:10" ht="4.9000000000000004" customHeight="1" thickBot="1">
      <c r="B16" s="42"/>
      <c r="C16" s="32"/>
      <c r="D16" s="32"/>
      <c r="E16" s="32"/>
      <c r="F16" s="32"/>
      <c r="G16" s="32"/>
      <c r="H16" s="32"/>
      <c r="I16" s="54"/>
    </row>
    <row r="17" spans="2:15" ht="25.15" customHeight="1" thickBot="1">
      <c r="B17" s="42"/>
      <c r="C17" s="32"/>
      <c r="D17" s="32"/>
      <c r="E17" s="32"/>
      <c r="F17" s="32"/>
      <c r="G17" s="50" t="s">
        <v>43</v>
      </c>
      <c r="H17" s="32"/>
      <c r="I17" s="49">
        <f>'STEP 2'!G11-'CLAIM FORM DETAIL'!I15</f>
        <v>0</v>
      </c>
    </row>
    <row r="18" spans="2:15" ht="4.9000000000000004" customHeight="1">
      <c r="B18" s="42"/>
    </row>
    <row r="19" spans="2:15" s="13" customFormat="1" ht="39" customHeight="1">
      <c r="B19" s="42"/>
      <c r="C19" s="58"/>
      <c r="D19" s="58"/>
      <c r="E19" s="96" t="s">
        <v>44</v>
      </c>
      <c r="F19" s="96"/>
      <c r="G19" s="96"/>
      <c r="H19" s="96"/>
      <c r="I19" s="96"/>
      <c r="J19" s="31"/>
      <c r="K19" s="31"/>
      <c r="L19" s="31"/>
      <c r="M19" s="31"/>
      <c r="N19" s="31"/>
      <c r="O19" s="31"/>
    </row>
    <row r="20" spans="2:15" s="13" customFormat="1" ht="16.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4" spans="2:15">
      <c r="G24" s="32"/>
    </row>
  </sheetData>
  <sheetProtection algorithmName="SHA-512" hashValue="YupKcqsE46aSAhxSL3eNG6I9du9UCdhZQ9FiZmvfM8OetggPWFJGyvg2QAv8l18DIE9uWVav3lapHejzoBsDuA==" saltValue="y1RCylhGWjSmr0/bzE/zRA==" spinCount="100000" sheet="1" objects="1" scenarios="1"/>
  <mergeCells count="2">
    <mergeCell ref="E19:I19"/>
    <mergeCell ref="B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cfcf86-7268-47b6-9632-458bcc92d208">
      <Terms xmlns="http://schemas.microsoft.com/office/infopath/2007/PartnerControls"/>
    </lcf76f155ced4ddcb4097134ff3c332f>
    <TaxCatchAll xmlns="835c60e7-c39b-4d57-a024-36d02974a9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7BE6B3F65A948A9BA838655A1893B" ma:contentTypeVersion="11" ma:contentTypeDescription="Create a new document." ma:contentTypeScope="" ma:versionID="4f607d70c5aed353be8b6148e354132b">
  <xsd:schema xmlns:xsd="http://www.w3.org/2001/XMLSchema" xmlns:xs="http://www.w3.org/2001/XMLSchema" xmlns:p="http://schemas.microsoft.com/office/2006/metadata/properties" xmlns:ns2="dbcfcf86-7268-47b6-9632-458bcc92d208" xmlns:ns3="835c60e7-c39b-4d57-a024-36d02974a935" targetNamespace="http://schemas.microsoft.com/office/2006/metadata/properties" ma:root="true" ma:fieldsID="6248614543ba0580cd40e05ce08adb76" ns2:_="" ns3:_="">
    <xsd:import namespace="dbcfcf86-7268-47b6-9632-458bcc92d208"/>
    <xsd:import namespace="835c60e7-c39b-4d57-a024-36d02974a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fcf86-7268-47b6-9632-458bcc92d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c60e7-c39b-4d57-a024-36d02974a9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bda82f-161d-4056-846d-edbe2437d7a2}" ma:internalName="TaxCatchAll" ma:showField="CatchAllData" ma:web="835c60e7-c39b-4d57-a024-36d02974a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056B3-74A3-4AD4-A2A7-799D8C96CE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E51A44-3338-4999-B436-9983C5A2E27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35c60e7-c39b-4d57-a024-36d02974a935"/>
    <ds:schemaRef ds:uri="http://purl.org/dc/dcmitype/"/>
    <ds:schemaRef ds:uri="http://schemas.microsoft.com/office/infopath/2007/PartnerControls"/>
    <ds:schemaRef ds:uri="http://schemas.microsoft.com/office/2006/documentManagement/types"/>
    <ds:schemaRef ds:uri="dbcfcf86-7268-47b6-9632-458bcc92d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77BFE0-E188-4E19-9522-DAC55E9F6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fcf86-7268-47b6-9632-458bcc92d208"/>
    <ds:schemaRef ds:uri="835c60e7-c39b-4d57-a024-36d02974a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STEP 1</vt:lpstr>
      <vt:lpstr>STEP 2</vt:lpstr>
      <vt:lpstr>CLAIM FORM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Rushbrook</dc:creator>
  <cp:keywords/>
  <dc:description/>
  <cp:lastModifiedBy>David Fiddy</cp:lastModifiedBy>
  <cp:revision/>
  <dcterms:created xsi:type="dcterms:W3CDTF">2009-05-25T10:16:24Z</dcterms:created>
  <dcterms:modified xsi:type="dcterms:W3CDTF">2025-07-07T08:17:51Z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0x01010098C7BE6B3F65A948A9BA838655A1893B</vt:lpwstr>
  </property>
  <property fmtid="{D5CDD505-2E9C-101B-9397-08002B2CF9AE}" pid="5" name="Order">
    <vt:r8>2419300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